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1" yWindow="30" windowWidth="15195" windowHeight="9210" activeTab="0"/>
  </bookViews>
  <sheets>
    <sheet name="Dem4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'[3]dem18'!#REF!</definedName>
    <definedName name="_xlnm._FilterDatabase" localSheetId="0" hidden="1">'Dem46'!$A$16:$AA$166</definedName>
    <definedName name="ahcap">'[2]dem2'!$D$646:$L$646</definedName>
    <definedName name="capwater" localSheetId="0">'Dem46'!#REF!</definedName>
    <definedName name="censusrec">#REF!</definedName>
    <definedName name="charged">#REF!</definedName>
    <definedName name="compen" localSheetId="0">'Dem46'!$D$163:$L$163</definedName>
    <definedName name="content" localSheetId="0">'Dem46'!$E$11:$G$11</definedName>
    <definedName name="da">#REF!</definedName>
    <definedName name="ee">#REF!</definedName>
    <definedName name="fishcap">'[2]dem2'!$D$657:$L$657</definedName>
    <definedName name="Fishrev">'[2]dem2'!$D$574:$L$574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'[4]dem21'!$E$128:$L$128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otd" localSheetId="0">'Dem46'!#REF!</definedName>
    <definedName name="pension">#REF!</definedName>
    <definedName name="_xlnm.Print_Area" localSheetId="0">'Dem46'!$A$1:$L$165</definedName>
    <definedName name="_xlnm.Print_Titles" localSheetId="0">'Dem46'!$13:$16</definedName>
    <definedName name="public" localSheetId="0">'Dem46'!$D$51:$L$51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'Dem46'!$D$178:$I$178</definedName>
    <definedName name="roads" localSheetId="0">'Dem46'!#REF!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'Dem46'!$D$170:$I$170</definedName>
    <definedName name="swc">#REF!</definedName>
    <definedName name="symmary" localSheetId="0">'Dem46'!$D$178:$I$178</definedName>
    <definedName name="tax">#REF!</definedName>
    <definedName name="udhd">#REF!</definedName>
    <definedName name="urban" localSheetId="0">'Dem46'!$D$87:$L$87</definedName>
    <definedName name="urbancap">#REF!</definedName>
    <definedName name="Voted">#REF!</definedName>
    <definedName name="water" localSheetId="0">'Dem46'!#REF!</definedName>
    <definedName name="water">#REF!</definedName>
    <definedName name="watercap">#REF!</definedName>
    <definedName name="welfarecap">#REF!</definedName>
  </definedNames>
  <calcPr fullCalcOnLoad="1"/>
</workbook>
</file>

<file path=xl/sharedStrings.xml><?xml version="1.0" encoding="utf-8"?>
<sst xmlns="http://schemas.openxmlformats.org/spreadsheetml/2006/main" count="236" uniqueCount="102">
  <si>
    <t>DEMAND NO. 46</t>
  </si>
  <si>
    <t>MUNICIPAL AFFAIRS</t>
  </si>
  <si>
    <t>Public Works</t>
  </si>
  <si>
    <t>B - Social Services (c) Water Supply, Sanitation,</t>
  </si>
  <si>
    <t>Housing &amp; Urban Development</t>
  </si>
  <si>
    <t>Urban Development</t>
  </si>
  <si>
    <t>Revenue</t>
  </si>
  <si>
    <t>Capital</t>
  </si>
  <si>
    <t>Total</t>
  </si>
  <si>
    <t>Voted</t>
  </si>
  <si>
    <t>II. Details of the estimates and the heads under which this grant will be accounted for: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</si>
  <si>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</si>
  <si>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</si>
  <si>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</si>
  <si>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</si>
  <si>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</si>
  <si>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</si>
  <si>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</si>
  <si>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</si>
  <si>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Assistance to Municipal Corporations</t>
  </si>
  <si>
    <t>Gangtok Municipal Corporation</t>
  </si>
  <si>
    <t>General</t>
  </si>
  <si>
    <t>Maintenance and Repairs</t>
  </si>
  <si>
    <t>Assistance to Municipalities/Municipal Councils</t>
  </si>
  <si>
    <t>Namchi Municipal Council</t>
  </si>
  <si>
    <t>Assistance to Nagar Panchayats/Notified area Committees or equivalent thereof</t>
  </si>
  <si>
    <t>Singtam Nagar Panchayat</t>
  </si>
  <si>
    <t>Rangpo Nagar Panchayat</t>
  </si>
  <si>
    <t>Gyalshing Nagar Panchayat</t>
  </si>
  <si>
    <t>Mangan Nagar Panchayat</t>
  </si>
  <si>
    <t>Jorethang Nagar Panchayat</t>
  </si>
  <si>
    <t>State Capital Development</t>
  </si>
  <si>
    <t>Other Urban Development Schemes</t>
  </si>
  <si>
    <t>62.01.31</t>
  </si>
  <si>
    <t>62.02.31</t>
  </si>
  <si>
    <t>62.03.31</t>
  </si>
  <si>
    <t>62.04.31</t>
  </si>
  <si>
    <t>62.05.31</t>
  </si>
  <si>
    <t>62.06.31</t>
  </si>
  <si>
    <t>62.07.31</t>
  </si>
  <si>
    <t>Compensation and Assignments to Local Bodies and Panchayati Raj Institutions</t>
  </si>
  <si>
    <t>Taxes on Professions, Trade, Callings and Employment</t>
  </si>
  <si>
    <t>Compensation and Assignments to Municipal Corporations</t>
  </si>
  <si>
    <t>Share of Net proceeds assigned to Gangtok Municipal Corporation</t>
  </si>
  <si>
    <t>Compensation and Assignments to Municipalities/Municipal Councils</t>
  </si>
  <si>
    <t>Share of Net proceeds assigned to Namchi Municipal Council</t>
  </si>
  <si>
    <t>Compensation and Assignments to Nagar Panchayats/Notified area Committees or equivalent thereof</t>
  </si>
  <si>
    <t>Share of Net proceeds assigned to Singtam Nagar Panchayat</t>
  </si>
  <si>
    <t>Share of Net proceeds assigned to Rangpo Nagar Panchayat</t>
  </si>
  <si>
    <t>Share of Net proceeds assigned to Gyalshing Nagar Panchayat</t>
  </si>
  <si>
    <t>Share of Net proceeds assigned to Mangan Nagar Panchayat</t>
  </si>
  <si>
    <t>Share of Net proceeds assigned to Jorethang Nagar Panchayat</t>
  </si>
  <si>
    <t>Other Miscellaneous Compensations and Assignments</t>
  </si>
  <si>
    <t>Entertainment Tax</t>
  </si>
  <si>
    <t>General Basic Grant recommended by the 13th Finance Commission</t>
  </si>
  <si>
    <t>Establishment</t>
  </si>
  <si>
    <t>64.02.31</t>
  </si>
  <si>
    <t>64.03.31</t>
  </si>
  <si>
    <t>64.04.31</t>
  </si>
  <si>
    <t>64.05.31</t>
  </si>
  <si>
    <t>64.06.31</t>
  </si>
  <si>
    <t>64.07.31</t>
  </si>
  <si>
    <t>2010-11</t>
  </si>
  <si>
    <t>D. Grants-In-Aid and Contributions</t>
  </si>
  <si>
    <t>Grants in Aid</t>
  </si>
  <si>
    <t>Assistance to Nagar Panchayats/Notified Area Committees or Equivalent thereof</t>
  </si>
  <si>
    <t>00.01.71</t>
  </si>
  <si>
    <t>00.02.72</t>
  </si>
  <si>
    <t>00.03.73</t>
  </si>
  <si>
    <t>00.03.74</t>
  </si>
  <si>
    <t>00.03.75</t>
  </si>
  <si>
    <t>41.01.71</t>
  </si>
  <si>
    <t>41.03.73</t>
  </si>
  <si>
    <t>41.03.74</t>
  </si>
  <si>
    <t>41.03.75</t>
  </si>
  <si>
    <t>93.01.71</t>
  </si>
  <si>
    <t>93.03.73</t>
  </si>
  <si>
    <t>93.03.74</t>
  </si>
  <si>
    <t>93.03.75</t>
  </si>
  <si>
    <t>00.03.76</t>
  </si>
  <si>
    <t>00.03.77</t>
  </si>
  <si>
    <t>41.02.72</t>
  </si>
  <si>
    <t>41.03.76</t>
  </si>
  <si>
    <t>41.03.77</t>
  </si>
  <si>
    <t>93.02.72</t>
  </si>
  <si>
    <t>93.03.76</t>
  </si>
  <si>
    <t>93.03.77</t>
  </si>
  <si>
    <t>2011-12</t>
  </si>
  <si>
    <t>94.01.71</t>
  </si>
  <si>
    <t>94.02.72</t>
  </si>
  <si>
    <t>94.03.73</t>
  </si>
  <si>
    <t>94.03.74</t>
  </si>
  <si>
    <t>94.03.75</t>
  </si>
  <si>
    <t>94.03.76</t>
  </si>
  <si>
    <t>94.03.77</t>
  </si>
  <si>
    <t>General Performance Grant recommended by the 13th Finance Commission</t>
  </si>
  <si>
    <t>(In Thousands of Rupees)</t>
  </si>
  <si>
    <t>I. Estimate of the amount required in the year ending 31st March, 2013 to defray the charges in respect of Municipal Affairs</t>
  </si>
  <si>
    <t>2012-13</t>
  </si>
  <si>
    <t>Compensation and Assignments to Local Bodies and Panchayati</t>
  </si>
  <si>
    <t xml:space="preserve"> Raj Institutions</t>
  </si>
  <si>
    <t>A - General Services (d) Administrative Services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</si>
</sst>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_-* #,##0.00\ _k_r_-;\-* #,##0.00\ _k_r_-;_-* &quot;-&quot;??\ _k_r_-;_-@_-"/>
    <numFmt numFmtId="187" formatCode="0_)"/>
    <numFmt numFmtId="188" formatCode="00#"/>
    <numFmt numFmtId="189" formatCode="0#"/>
    <numFmt numFmtId="190" formatCode="##"/>
    <numFmt numFmtId="191" formatCode="0000##"/>
    <numFmt numFmtId="192" formatCode="00000#"/>
    <numFmt numFmtId="193" formatCode="00.###"/>
    <numFmt numFmtId="194" formatCode="00.#00"/>
    <numFmt numFmtId="195" formatCode="0#.###"/>
    <numFmt numFmtId="196" formatCode="00.000"/>
    <numFmt numFmtId="197" formatCode="#0.0##"/>
    <numFmt numFmtId="198" formatCode="00"/>
    <numFmt numFmtId="199" formatCode="[$-4009]dd\ mmmm\ yyyy"/>
    <numFmt numFmtId="200" formatCode="_(* #,##0.000_);_(* \(#,##0.000\);_(* &quot;-&quot;??_);_(@_)"/>
    <numFmt numFmtId="201" formatCode="_(* #,##0.0_);_(* \(#,##0.0\);_(* &quot;-&quot;??_);_(@_)"/>
    <numFmt numFmtId="202" formatCode="_(* #,##0_);_(* \(#,##0\);_(* &quot;-&quot;??_);_(@_)"/>
    <numFmt numFmtId="203" formatCode="_ * #,##0.0_ ;_ * \-#,##0.0_ ;_ * &quot;-&quot;??_ ;_ @_ "/>
    <numFmt numFmtId="204" formatCode="_ * #,##0_ ;_ * \-#,##0_ ;_ * &quot;-&quot;??_ ;_ @_ "/>
    <numFmt numFmtId="205" formatCode="_-* #,##0.0\ _k_r_-;\-* #,##0.0\ _k_r_-;_-* &quot;-&quot;??\ _k_r_-;_-@_-"/>
    <numFmt numFmtId="206" formatCode="_-* #,##0\ _k_r_-;\-* #,##0\ _k_r_-;_-* &quot;-&quot;??\ _k_r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09]dddd\,\ mmmm\ dd\,\ yyyy"/>
    <numFmt numFmtId="212" formatCode="[$-409]h:mm:ss\ AM/PM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 applyAlignment="0">
      <protection/>
    </xf>
    <xf numFmtId="187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2" fillId="0" borderId="0" xfId="59" applyFont="1" applyFill="1" applyBorder="1" applyAlignment="1">
      <alignment vertical="top" wrapText="1"/>
      <protection/>
    </xf>
    <xf numFmtId="0" fontId="22" fillId="0" borderId="0" xfId="59" applyFont="1" applyFill="1" applyBorder="1">
      <alignment/>
      <protection/>
    </xf>
    <xf numFmtId="0" fontId="22" fillId="0" borderId="0" xfId="59" applyFont="1" applyFill="1">
      <alignment/>
      <protection/>
    </xf>
    <xf numFmtId="0" fontId="22" fillId="0" borderId="0" xfId="59" applyFont="1" applyFill="1" applyAlignment="1">
      <alignment vertical="top" wrapText="1"/>
      <protection/>
    </xf>
    <xf numFmtId="0" fontId="23" fillId="0" borderId="0" xfId="59" applyFont="1" applyFill="1" applyAlignment="1" applyProtection="1">
      <alignment horizontal="center"/>
      <protection/>
    </xf>
    <xf numFmtId="0" fontId="22" fillId="0" borderId="0" xfId="59" applyFont="1" applyFill="1" applyAlignment="1" applyProtection="1">
      <alignment horizontal="left"/>
      <protection/>
    </xf>
    <xf numFmtId="0" fontId="22" fillId="0" borderId="0" xfId="59" applyFont="1" applyFill="1" applyAlignment="1" applyProtection="1">
      <alignment horizontal="right"/>
      <protection/>
    </xf>
    <xf numFmtId="0" fontId="22" fillId="0" borderId="0" xfId="59" applyNumberFormat="1" applyFont="1" applyFill="1" applyAlignment="1" applyProtection="1">
      <alignment horizontal="right"/>
      <protection/>
    </xf>
    <xf numFmtId="0" fontId="23" fillId="0" borderId="0" xfId="59" applyNumberFormat="1" applyFont="1" applyFill="1" applyAlignment="1">
      <alignment horizontal="center"/>
      <protection/>
    </xf>
    <xf numFmtId="0" fontId="22" fillId="0" borderId="0" xfId="59" applyNumberFormat="1" applyFont="1" applyFill="1" applyAlignment="1" applyProtection="1">
      <alignment horizontal="left"/>
      <protection/>
    </xf>
    <xf numFmtId="0" fontId="22" fillId="0" borderId="0" xfId="59" applyNumberFormat="1" applyFont="1" applyFill="1">
      <alignment/>
      <protection/>
    </xf>
    <xf numFmtId="0" fontId="22" fillId="0" borderId="0" xfId="62" applyFont="1" applyFill="1" applyAlignment="1" applyProtection="1">
      <alignment/>
      <protection/>
    </xf>
    <xf numFmtId="0" fontId="22" fillId="0" borderId="0" xfId="59" applyNumberFormat="1" applyFont="1" applyFill="1" applyAlignment="1">
      <alignment horizontal="center"/>
      <protection/>
    </xf>
    <xf numFmtId="0" fontId="22" fillId="0" borderId="0" xfId="62" applyFont="1" applyFill="1" applyAlignment="1">
      <alignment vertical="top" wrapText="1"/>
      <protection/>
    </xf>
    <xf numFmtId="0" fontId="23" fillId="0" borderId="0" xfId="59" applyNumberFormat="1" applyFont="1" applyFill="1">
      <alignment/>
      <protection/>
    </xf>
    <xf numFmtId="0" fontId="23" fillId="0" borderId="0" xfId="60" applyNumberFormat="1" applyFont="1" applyFill="1" applyBorder="1" applyAlignment="1" applyProtection="1">
      <alignment horizontal="center"/>
      <protection/>
    </xf>
    <xf numFmtId="0" fontId="23" fillId="0" borderId="0" xfId="59" applyNumberFormat="1" applyFont="1" applyFill="1" applyAlignment="1">
      <alignment horizontal="right"/>
      <protection/>
    </xf>
    <xf numFmtId="0" fontId="23" fillId="0" borderId="0" xfId="59" applyNumberFormat="1" applyFont="1" applyFill="1" applyAlignment="1" applyProtection="1">
      <alignment horizontal="center"/>
      <protection/>
    </xf>
    <xf numFmtId="0" fontId="22" fillId="0" borderId="10" xfId="63" applyFont="1" applyFill="1" applyBorder="1">
      <alignment/>
      <protection/>
    </xf>
    <xf numFmtId="0" fontId="22" fillId="0" borderId="10" xfId="63" applyNumberFormat="1" applyFont="1" applyFill="1" applyBorder="1">
      <alignment/>
      <protection/>
    </xf>
    <xf numFmtId="0" fontId="22" fillId="0" borderId="10" xfId="63" applyNumberFormat="1" applyFont="1" applyFill="1" applyBorder="1" applyAlignment="1" applyProtection="1">
      <alignment horizontal="left"/>
      <protection/>
    </xf>
    <xf numFmtId="0" fontId="24" fillId="0" borderId="10" xfId="63" applyNumberFormat="1" applyFont="1" applyFill="1" applyBorder="1" applyAlignment="1" applyProtection="1">
      <alignment horizontal="left"/>
      <protection/>
    </xf>
    <xf numFmtId="0" fontId="24" fillId="0" borderId="10" xfId="63" applyNumberFormat="1" applyFont="1" applyFill="1" applyBorder="1">
      <alignment/>
      <protection/>
    </xf>
    <xf numFmtId="0" fontId="25" fillId="0" borderId="10" xfId="63" applyNumberFormat="1" applyFont="1" applyFill="1" applyBorder="1" applyAlignment="1" applyProtection="1">
      <alignment horizontal="right"/>
      <protection/>
    </xf>
    <xf numFmtId="0" fontId="22" fillId="0" borderId="11" xfId="64" applyFont="1" applyFill="1" applyBorder="1" applyAlignment="1" applyProtection="1">
      <alignment vertical="top" wrapText="1"/>
      <protection/>
    </xf>
    <xf numFmtId="0" fontId="22" fillId="0" borderId="11" xfId="64" applyFont="1" applyFill="1" applyBorder="1" applyAlignment="1" applyProtection="1">
      <alignment horizontal="right" vertical="top" wrapText="1"/>
      <protection/>
    </xf>
    <xf numFmtId="0" fontId="22" fillId="0" borderId="0" xfId="63" applyFont="1" applyFill="1" applyBorder="1" applyProtection="1">
      <alignment/>
      <protection/>
    </xf>
    <xf numFmtId="0" fontId="22" fillId="0" borderId="0" xfId="64" applyFont="1" applyFill="1" applyProtection="1">
      <alignment/>
      <protection/>
    </xf>
    <xf numFmtId="0" fontId="22" fillId="0" borderId="0" xfId="64" applyFont="1" applyFill="1" applyBorder="1" applyAlignment="1" applyProtection="1">
      <alignment vertical="top" wrapText="1"/>
      <protection/>
    </xf>
    <xf numFmtId="0" fontId="22" fillId="0" borderId="0" xfId="64" applyFont="1" applyFill="1" applyBorder="1" applyAlignment="1" applyProtection="1">
      <alignment horizontal="right" vertical="top" wrapText="1"/>
      <protection/>
    </xf>
    <xf numFmtId="0" fontId="22" fillId="0" borderId="0" xfId="63" applyFont="1" applyFill="1" applyAlignment="1" applyProtection="1">
      <alignment horizontal="left"/>
      <protection/>
    </xf>
    <xf numFmtId="0" fontId="22" fillId="0" borderId="10" xfId="64" applyFont="1" applyFill="1" applyBorder="1" applyAlignment="1" applyProtection="1">
      <alignment vertical="top" wrapText="1"/>
      <protection/>
    </xf>
    <xf numFmtId="0" fontId="22" fillId="0" borderId="10" xfId="64" applyFont="1" applyFill="1" applyBorder="1" applyAlignment="1" applyProtection="1">
      <alignment horizontal="right" vertical="top" wrapText="1"/>
      <protection/>
    </xf>
    <xf numFmtId="0" fontId="22" fillId="0" borderId="10" xfId="63" applyFont="1" applyFill="1" applyBorder="1" applyProtection="1">
      <alignment/>
      <protection/>
    </xf>
    <xf numFmtId="0" fontId="22" fillId="0" borderId="10" xfId="63" applyNumberFormat="1" applyFont="1" applyFill="1" applyBorder="1" applyAlignment="1" applyProtection="1">
      <alignment horizontal="right"/>
      <protection/>
    </xf>
    <xf numFmtId="0" fontId="22" fillId="0" borderId="0" xfId="63" applyNumberFormat="1" applyFont="1" applyFill="1" applyBorder="1" applyAlignment="1" applyProtection="1">
      <alignment horizontal="right"/>
      <protection/>
    </xf>
    <xf numFmtId="0" fontId="22" fillId="0" borderId="0" xfId="61" applyFont="1" applyFill="1" applyAlignment="1">
      <alignment vertical="top" wrapText="1"/>
      <protection/>
    </xf>
    <xf numFmtId="0" fontId="23" fillId="0" borderId="0" xfId="61" applyFont="1" applyFill="1" applyAlignment="1" applyProtection="1">
      <alignment horizontal="left" vertical="top" wrapText="1"/>
      <protection/>
    </xf>
    <xf numFmtId="0" fontId="22" fillId="0" borderId="0" xfId="61" applyNumberFormat="1" applyFont="1" applyFill="1" applyAlignment="1" applyProtection="1">
      <alignment horizontal="right"/>
      <protection/>
    </xf>
    <xf numFmtId="0" fontId="22" fillId="0" borderId="0" xfId="61" applyFont="1" applyFill="1" applyBorder="1" applyAlignment="1">
      <alignment vertical="top" wrapText="1"/>
      <protection/>
    </xf>
    <xf numFmtId="0" fontId="23" fillId="0" borderId="0" xfId="61" applyFont="1" applyFill="1" applyBorder="1" applyAlignment="1">
      <alignment vertical="top" wrapText="1"/>
      <protection/>
    </xf>
    <xf numFmtId="0" fontId="23" fillId="0" borderId="0" xfId="61" applyFont="1" applyFill="1" applyBorder="1" applyAlignment="1" applyProtection="1">
      <alignment horizontal="left" vertical="top" wrapText="1"/>
      <protection/>
    </xf>
    <xf numFmtId="0" fontId="22" fillId="0" borderId="0" xfId="61" applyFont="1" applyFill="1" applyBorder="1" applyAlignment="1" applyProtection="1">
      <alignment horizontal="left" vertical="top" wrapText="1"/>
      <protection/>
    </xf>
    <xf numFmtId="189" fontId="22" fillId="0" borderId="0" xfId="65" applyNumberFormat="1" applyFont="1" applyFill="1" applyBorder="1" applyAlignment="1">
      <alignment vertical="top" wrapText="1"/>
      <protection/>
    </xf>
    <xf numFmtId="0" fontId="22" fillId="0" borderId="0" xfId="61" applyNumberFormat="1" applyFont="1" applyFill="1" applyBorder="1" applyAlignment="1" applyProtection="1">
      <alignment horizontal="right"/>
      <protection/>
    </xf>
    <xf numFmtId="0" fontId="22" fillId="0" borderId="12" xfId="42" applyNumberFormat="1" applyFont="1" applyFill="1" applyBorder="1" applyAlignment="1" applyProtection="1">
      <alignment horizontal="right" wrapText="1"/>
      <protection/>
    </xf>
    <xf numFmtId="0" fontId="23" fillId="0" borderId="0" xfId="65" applyFont="1" applyFill="1" applyBorder="1" applyAlignment="1">
      <alignment vertical="top" wrapText="1"/>
      <protection/>
    </xf>
    <xf numFmtId="0" fontId="23" fillId="0" borderId="0" xfId="65" applyFont="1" applyFill="1" applyBorder="1" applyAlignment="1" applyProtection="1">
      <alignment horizontal="left" vertical="top" wrapText="1"/>
      <protection/>
    </xf>
    <xf numFmtId="0" fontId="22" fillId="0" borderId="0" xfId="65" applyFont="1" applyFill="1" applyBorder="1" applyAlignment="1">
      <alignment vertical="top" wrapText="1"/>
      <protection/>
    </xf>
    <xf numFmtId="0" fontId="22" fillId="0" borderId="0" xfId="65" applyFont="1" applyFill="1" applyBorder="1" applyAlignment="1" applyProtection="1">
      <alignment horizontal="left" vertical="top" wrapText="1"/>
      <protection/>
    </xf>
    <xf numFmtId="197" fontId="23" fillId="0" borderId="0" xfId="65" applyNumberFormat="1" applyFont="1" applyFill="1" applyBorder="1" applyAlignment="1">
      <alignment vertical="top" wrapText="1"/>
      <protection/>
    </xf>
    <xf numFmtId="189" fontId="22" fillId="0" borderId="0" xfId="62" applyNumberFormat="1" applyFont="1" applyFill="1" applyBorder="1" applyAlignment="1">
      <alignment vertical="top"/>
      <protection/>
    </xf>
    <xf numFmtId="189" fontId="22" fillId="0" borderId="0" xfId="62" applyNumberFormat="1" applyFont="1" applyFill="1" applyBorder="1" applyAlignment="1">
      <alignment horizontal="right" vertical="top"/>
      <protection/>
    </xf>
    <xf numFmtId="0" fontId="22" fillId="0" borderId="0" xfId="61" applyNumberFormat="1" applyFont="1" applyFill="1" applyBorder="1" applyAlignment="1" applyProtection="1">
      <alignment horizontal="right" wrapText="1"/>
      <protection/>
    </xf>
    <xf numFmtId="189" fontId="22" fillId="0" borderId="0" xfId="61" applyNumberFormat="1" applyFont="1" applyFill="1" applyBorder="1" applyAlignment="1">
      <alignment vertical="top" wrapText="1"/>
      <protection/>
    </xf>
    <xf numFmtId="0" fontId="22" fillId="0" borderId="0" xfId="61" applyNumberFormat="1" applyFont="1" applyFill="1" applyAlignment="1">
      <alignment horizontal="right" wrapText="1"/>
      <protection/>
    </xf>
    <xf numFmtId="195" fontId="23" fillId="0" borderId="0" xfId="61" applyNumberFormat="1" applyFont="1" applyFill="1" applyBorder="1" applyAlignment="1">
      <alignment vertical="top" wrapText="1"/>
      <protection/>
    </xf>
    <xf numFmtId="0" fontId="22" fillId="0" borderId="0" xfId="61" applyNumberFormat="1" applyFont="1" applyFill="1" applyAlignment="1" applyProtection="1">
      <alignment horizontal="right" wrapText="1"/>
      <protection/>
    </xf>
    <xf numFmtId="0" fontId="22" fillId="0" borderId="10" xfId="61" applyFont="1" applyFill="1" applyBorder="1" applyAlignment="1">
      <alignment vertical="top" wrapText="1"/>
      <protection/>
    </xf>
    <xf numFmtId="0" fontId="22" fillId="0" borderId="0" xfId="65" applyFont="1" applyFill="1" applyAlignment="1">
      <alignment/>
      <protection/>
    </xf>
    <xf numFmtId="189" fontId="22" fillId="0" borderId="0" xfId="61" applyNumberFormat="1" applyFont="1" applyFill="1" applyBorder="1" applyAlignment="1">
      <alignment horizontal="right" vertical="top" wrapText="1"/>
      <protection/>
    </xf>
    <xf numFmtId="0" fontId="22" fillId="0" borderId="0" xfId="42" applyNumberFormat="1" applyFont="1" applyFill="1" applyAlignment="1" applyProtection="1">
      <alignment horizontal="right" wrapText="1"/>
      <protection/>
    </xf>
    <xf numFmtId="188" fontId="23" fillId="0" borderId="0" xfId="61" applyNumberFormat="1" applyFont="1" applyFill="1" applyBorder="1" applyAlignment="1">
      <alignment vertical="top" wrapText="1"/>
      <protection/>
    </xf>
    <xf numFmtId="0" fontId="22" fillId="0" borderId="0" xfId="42" applyNumberFormat="1" applyFont="1" applyFill="1" applyBorder="1" applyAlignment="1" applyProtection="1">
      <alignment horizontal="right" wrapText="1"/>
      <protection/>
    </xf>
    <xf numFmtId="0" fontId="22" fillId="0" borderId="0" xfId="65" applyFont="1" applyFill="1" applyAlignment="1">
      <alignment/>
      <protection/>
    </xf>
    <xf numFmtId="0" fontId="23" fillId="0" borderId="0" xfId="62" applyFont="1" applyFill="1" applyBorder="1" applyAlignment="1">
      <alignment horizontal="right" vertical="top" wrapText="1"/>
      <protection/>
    </xf>
    <xf numFmtId="0" fontId="23" fillId="0" borderId="0" xfId="62" applyFont="1" applyFill="1" applyBorder="1" applyAlignment="1" applyProtection="1">
      <alignment horizontal="left" vertical="top" wrapText="1"/>
      <protection/>
    </xf>
    <xf numFmtId="0" fontId="22" fillId="0" borderId="0" xfId="62" applyFont="1" applyFill="1" applyAlignment="1">
      <alignment horizontal="left" vertical="top"/>
      <protection/>
    </xf>
    <xf numFmtId="0" fontId="23" fillId="0" borderId="0" xfId="62" applyFont="1" applyFill="1" applyAlignment="1">
      <alignment horizontal="right" vertical="top"/>
      <protection/>
    </xf>
    <xf numFmtId="0" fontId="23" fillId="0" borderId="0" xfId="62" applyFont="1" applyFill="1" applyAlignment="1">
      <alignment vertical="top" wrapText="1"/>
      <protection/>
    </xf>
    <xf numFmtId="0" fontId="22" fillId="0" borderId="0" xfId="62" applyNumberFormat="1" applyFont="1" applyFill="1">
      <alignment/>
      <protection/>
    </xf>
    <xf numFmtId="194" fontId="23" fillId="0" borderId="0" xfId="62" applyNumberFormat="1" applyFont="1" applyFill="1" applyAlignment="1">
      <alignment horizontal="right" vertical="top"/>
      <protection/>
    </xf>
    <xf numFmtId="189" fontId="22" fillId="0" borderId="0" xfId="62" applyNumberFormat="1" applyFont="1" applyFill="1" applyAlignment="1">
      <alignment horizontal="right" vertical="top"/>
      <protection/>
    </xf>
    <xf numFmtId="0" fontId="22" fillId="0" borderId="0" xfId="62" applyFont="1" applyFill="1" applyAlignment="1">
      <alignment horizontal="right" vertical="top"/>
      <protection/>
    </xf>
    <xf numFmtId="189" fontId="22" fillId="0" borderId="0" xfId="64" applyNumberFormat="1" applyFont="1" applyFill="1" applyBorder="1" applyAlignment="1" applyProtection="1">
      <alignment horizontal="right" vertical="top" wrapText="1"/>
      <protection/>
    </xf>
    <xf numFmtId="0" fontId="22" fillId="0" borderId="12" xfId="61" applyFont="1" applyFill="1" applyBorder="1" applyAlignment="1">
      <alignment vertical="top" wrapText="1"/>
      <protection/>
    </xf>
    <xf numFmtId="0" fontId="23" fillId="0" borderId="12" xfId="61" applyFont="1" applyFill="1" applyBorder="1" applyAlignment="1">
      <alignment vertical="top" wrapText="1"/>
      <protection/>
    </xf>
    <xf numFmtId="0" fontId="23" fillId="0" borderId="12" xfId="61" applyFont="1" applyFill="1" applyBorder="1" applyAlignment="1" applyProtection="1">
      <alignment horizontal="left" vertical="top" wrapText="1"/>
      <protection/>
    </xf>
    <xf numFmtId="0" fontId="22" fillId="0" borderId="10" xfId="59" applyNumberFormat="1" applyFont="1" applyFill="1" applyBorder="1" applyAlignment="1">
      <alignment horizontal="right"/>
      <protection/>
    </xf>
    <xf numFmtId="0" fontId="22" fillId="0" borderId="10" xfId="66" applyNumberFormat="1" applyFont="1" applyFill="1" applyBorder="1" applyAlignment="1" applyProtection="1">
      <alignment horizontal="left" vertical="top" wrapText="1"/>
      <protection/>
    </xf>
    <xf numFmtId="189" fontId="22" fillId="0" borderId="0" xfId="59" applyNumberFormat="1" applyFont="1" applyFill="1" applyAlignment="1">
      <alignment vertical="top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64" applyNumberFormat="1" applyFont="1" applyFill="1" applyProtection="1">
      <alignment/>
      <protection/>
    </xf>
    <xf numFmtId="0" fontId="22" fillId="0" borderId="0" xfId="64" applyNumberFormat="1" applyFont="1" applyFill="1" applyAlignment="1" applyProtection="1">
      <alignment horizontal="right"/>
      <protection/>
    </xf>
    <xf numFmtId="0" fontId="22" fillId="0" borderId="0" xfId="59" applyNumberFormat="1" applyFont="1" applyFill="1" applyAlignment="1">
      <alignment horizontal="right"/>
      <protection/>
    </xf>
    <xf numFmtId="192" fontId="22" fillId="0" borderId="0" xfId="59" applyNumberFormat="1" applyFont="1" applyFill="1" applyAlignment="1">
      <alignment horizontal="right" vertical="top" wrapText="1"/>
      <protection/>
    </xf>
    <xf numFmtId="0" fontId="22" fillId="0" borderId="0" xfId="59" applyFont="1" applyFill="1" applyAlignment="1">
      <alignment horizontal="right" vertical="top" wrapText="1"/>
      <protection/>
    </xf>
    <xf numFmtId="0" fontId="23" fillId="0" borderId="0" xfId="59" applyNumberFormat="1" applyFont="1" applyFill="1" applyBorder="1" applyAlignment="1" applyProtection="1">
      <alignment horizontal="center"/>
      <protection/>
    </xf>
    <xf numFmtId="0" fontId="22" fillId="0" borderId="0" xfId="42" applyNumberFormat="1" applyFont="1" applyFill="1" applyBorder="1" applyAlignment="1">
      <alignment horizontal="right" wrapText="1"/>
    </xf>
    <xf numFmtId="0" fontId="22" fillId="0" borderId="0" xfId="42" applyNumberFormat="1" applyFont="1" applyFill="1" applyBorder="1" applyAlignment="1">
      <alignment/>
    </xf>
    <xf numFmtId="0" fontId="22" fillId="0" borderId="12" xfId="62" applyNumberFormat="1" applyFont="1" applyFill="1" applyBorder="1">
      <alignment/>
      <protection/>
    </xf>
    <xf numFmtId="0" fontId="22" fillId="0" borderId="10" xfId="65" applyNumberFormat="1" applyFont="1" applyFill="1" applyBorder="1" applyAlignment="1">
      <alignment/>
      <protection/>
    </xf>
    <xf numFmtId="0" fontId="22" fillId="0" borderId="10" xfId="66" applyNumberFormat="1" applyFont="1" applyFill="1" applyBorder="1" applyAlignment="1" applyProtection="1">
      <alignment horizontal="right" wrapText="1"/>
      <protection/>
    </xf>
    <xf numFmtId="0" fontId="22" fillId="0" borderId="0" xfId="62" applyNumberFormat="1" applyFont="1" applyFill="1" applyAlignment="1">
      <alignment horizontal="right"/>
      <protection/>
    </xf>
    <xf numFmtId="0" fontId="23" fillId="0" borderId="10" xfId="62" applyFont="1" applyFill="1" applyBorder="1" applyAlignment="1">
      <alignment vertical="top" wrapText="1"/>
      <protection/>
    </xf>
    <xf numFmtId="0" fontId="22" fillId="0" borderId="10" xfId="62" applyFont="1" applyFill="1" applyBorder="1" applyAlignment="1">
      <alignment vertical="top" wrapText="1"/>
      <protection/>
    </xf>
    <xf numFmtId="0" fontId="22" fillId="0" borderId="10" xfId="42" applyNumberFormat="1" applyFont="1" applyFill="1" applyBorder="1" applyAlignment="1">
      <alignment/>
    </xf>
    <xf numFmtId="189" fontId="22" fillId="0" borderId="10" xfId="62" applyNumberFormat="1" applyFont="1" applyFill="1" applyBorder="1" applyAlignment="1">
      <alignment horizontal="right" vertical="top"/>
      <protection/>
    </xf>
    <xf numFmtId="0" fontId="22" fillId="0" borderId="10" xfId="65" applyFont="1" applyFill="1" applyBorder="1" applyAlignment="1" applyProtection="1">
      <alignment horizontal="left" vertical="top" wrapText="1"/>
      <protection/>
    </xf>
    <xf numFmtId="0" fontId="22" fillId="0" borderId="10" xfId="62" applyNumberFormat="1" applyFont="1" applyFill="1" applyBorder="1">
      <alignment/>
      <protection/>
    </xf>
    <xf numFmtId="43" fontId="22" fillId="0" borderId="0" xfId="42" applyFont="1" applyFill="1" applyBorder="1" applyAlignment="1" applyProtection="1">
      <alignment horizontal="right" wrapText="1"/>
      <protection/>
    </xf>
    <xf numFmtId="43" fontId="22" fillId="0" borderId="12" xfId="42" applyFont="1" applyFill="1" applyBorder="1" applyAlignment="1" applyProtection="1">
      <alignment horizontal="right" wrapText="1"/>
      <protection/>
    </xf>
    <xf numFmtId="43" fontId="22" fillId="0" borderId="0" xfId="42" applyFont="1" applyFill="1" applyAlignment="1" applyProtection="1">
      <alignment horizontal="right" wrapText="1"/>
      <protection/>
    </xf>
    <xf numFmtId="43" fontId="22" fillId="0" borderId="10" xfId="42" applyFont="1" applyFill="1" applyBorder="1" applyAlignment="1" applyProtection="1">
      <alignment horizontal="right" wrapText="1"/>
      <protection/>
    </xf>
    <xf numFmtId="43" fontId="22" fillId="0" borderId="0" xfId="42" applyFont="1" applyFill="1" applyAlignment="1">
      <alignment horizontal="right" wrapText="1"/>
    </xf>
    <xf numFmtId="43" fontId="22" fillId="0" borderId="12" xfId="42" applyFont="1" applyFill="1" applyBorder="1" applyAlignment="1">
      <alignment horizontal="right" wrapText="1"/>
    </xf>
    <xf numFmtId="43" fontId="22" fillId="0" borderId="10" xfId="42" applyFont="1" applyFill="1" applyBorder="1" applyAlignment="1">
      <alignment horizontal="right" wrapText="1"/>
    </xf>
    <xf numFmtId="0" fontId="22" fillId="0" borderId="0" xfId="62" applyFont="1" applyFill="1" applyBorder="1" applyAlignment="1">
      <alignment horizontal="left" vertical="top"/>
      <protection/>
    </xf>
    <xf numFmtId="194" fontId="23" fillId="0" borderId="0" xfId="62" applyNumberFormat="1" applyFont="1" applyFill="1" applyBorder="1" applyAlignment="1">
      <alignment horizontal="right" vertical="top"/>
      <protection/>
    </xf>
    <xf numFmtId="0" fontId="23" fillId="0" borderId="0" xfId="62" applyFont="1" applyFill="1" applyBorder="1" applyAlignment="1">
      <alignment vertical="top" wrapText="1"/>
      <protection/>
    </xf>
    <xf numFmtId="0" fontId="22" fillId="0" borderId="0" xfId="62" applyFont="1" applyFill="1" applyBorder="1" applyAlignment="1">
      <alignment horizontal="right" vertical="top"/>
      <protection/>
    </xf>
    <xf numFmtId="0" fontId="22" fillId="0" borderId="0" xfId="62" applyFont="1" applyFill="1" applyBorder="1" applyAlignment="1">
      <alignment vertical="top" wrapText="1"/>
      <protection/>
    </xf>
    <xf numFmtId="0" fontId="22" fillId="0" borderId="10" xfId="62" applyFont="1" applyFill="1" applyBorder="1" applyAlignment="1">
      <alignment horizontal="left" vertical="top"/>
      <protection/>
    </xf>
    <xf numFmtId="0" fontId="23" fillId="0" borderId="10" xfId="62" applyFont="1" applyFill="1" applyBorder="1" applyAlignment="1">
      <alignment horizontal="right" vertical="top"/>
      <protection/>
    </xf>
    <xf numFmtId="0" fontId="22" fillId="0" borderId="12" xfId="42" applyNumberFormat="1" applyFont="1" applyFill="1" applyBorder="1" applyAlignment="1">
      <alignment horizontal="right" wrapText="1"/>
    </xf>
    <xf numFmtId="0" fontId="22" fillId="0" borderId="10" xfId="42" applyNumberFormat="1" applyFont="1" applyFill="1" applyBorder="1" applyAlignment="1">
      <alignment horizontal="right" wrapText="1"/>
    </xf>
    <xf numFmtId="0" fontId="22" fillId="0" borderId="12" xfId="42" applyNumberFormat="1" applyFont="1" applyFill="1" applyBorder="1" applyAlignment="1">
      <alignment/>
    </xf>
    <xf numFmtId="0" fontId="22" fillId="0" borderId="0" xfId="62" applyFont="1" applyFill="1" applyBorder="1" applyAlignment="1" applyProtection="1">
      <alignment horizontal="right"/>
      <protection/>
    </xf>
    <xf numFmtId="0" fontId="23" fillId="0" borderId="0" xfId="62" applyFont="1" applyFill="1" applyAlignment="1">
      <alignment horizontal="center" vertical="top"/>
      <protection/>
    </xf>
    <xf numFmtId="0" fontId="22" fillId="0" borderId="0" xfId="62" applyNumberFormat="1" applyFont="1" applyFill="1" applyBorder="1">
      <alignment/>
      <protection/>
    </xf>
    <xf numFmtId="0" fontId="22" fillId="0" borderId="11" xfId="42" applyNumberFormat="1" applyFont="1" applyFill="1" applyBorder="1" applyAlignment="1">
      <alignment/>
    </xf>
    <xf numFmtId="0" fontId="22" fillId="0" borderId="0" xfId="64" applyFont="1" applyFill="1" applyAlignment="1" applyProtection="1">
      <alignment/>
      <protection/>
    </xf>
    <xf numFmtId="0" fontId="22" fillId="0" borderId="0" xfId="64" applyFont="1" applyFill="1" applyBorder="1" applyAlignment="1" applyProtection="1">
      <alignment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 applyBorder="1" applyAlignment="1">
      <alignment/>
      <protection/>
    </xf>
    <xf numFmtId="0" fontId="22" fillId="0" borderId="0" xfId="62" applyNumberFormat="1" applyFont="1" applyFill="1" applyAlignment="1">
      <alignment vertical="top"/>
      <protection/>
    </xf>
    <xf numFmtId="43" fontId="22" fillId="0" borderId="0" xfId="42" applyFont="1" applyFill="1" applyBorder="1" applyAlignment="1">
      <alignment horizontal="right" wrapText="1"/>
    </xf>
    <xf numFmtId="43" fontId="23" fillId="0" borderId="0" xfId="42" applyFont="1" applyFill="1" applyAlignment="1" applyProtection="1">
      <alignment horizontal="center"/>
      <protection/>
    </xf>
    <xf numFmtId="0" fontId="22" fillId="0" borderId="0" xfId="61" applyNumberFormat="1" applyFont="1" applyFill="1" applyBorder="1" applyAlignment="1">
      <alignment horizontal="right" wrapText="1"/>
      <protection/>
    </xf>
    <xf numFmtId="1" fontId="22" fillId="0" borderId="0" xfId="62" applyNumberFormat="1" applyFont="1" applyFill="1" applyBorder="1">
      <alignment/>
      <protection/>
    </xf>
    <xf numFmtId="0" fontId="26" fillId="0" borderId="0" xfId="42" applyNumberFormat="1" applyFont="1" applyFill="1" applyAlignment="1" applyProtection="1">
      <alignment horizontal="right" wrapText="1"/>
      <protection/>
    </xf>
    <xf numFmtId="0" fontId="26" fillId="0" borderId="12" xfId="42" applyNumberFormat="1" applyFont="1" applyFill="1" applyBorder="1" applyAlignment="1" applyProtection="1">
      <alignment horizontal="right" wrapText="1"/>
      <protection/>
    </xf>
    <xf numFmtId="0" fontId="26" fillId="0" borderId="0" xfId="42" applyNumberFormat="1" applyFont="1" applyFill="1" applyBorder="1" applyAlignment="1" applyProtection="1">
      <alignment horizontal="right" wrapText="1"/>
      <protection/>
    </xf>
    <xf numFmtId="0" fontId="26" fillId="0" borderId="10" xfId="42" applyNumberFormat="1" applyFont="1" applyFill="1" applyBorder="1" applyAlignment="1" applyProtection="1">
      <alignment horizontal="right" wrapText="1"/>
      <protection/>
    </xf>
    <xf numFmtId="0" fontId="26" fillId="0" borderId="0" xfId="42" applyNumberFormat="1" applyFont="1" applyFill="1" applyAlignment="1">
      <alignment horizontal="right" wrapText="1"/>
    </xf>
    <xf numFmtId="0" fontId="26" fillId="0" borderId="0" xfId="62" applyNumberFormat="1" applyFont="1" applyFill="1">
      <alignment/>
      <protection/>
    </xf>
    <xf numFmtId="0" fontId="26" fillId="0" borderId="12" xfId="42" applyNumberFormat="1" applyFont="1" applyFill="1" applyBorder="1" applyAlignment="1">
      <alignment horizontal="right" wrapText="1"/>
    </xf>
    <xf numFmtId="0" fontId="26" fillId="0" borderId="12" xfId="42" applyNumberFormat="1" applyFont="1" applyFill="1" applyBorder="1" applyAlignment="1">
      <alignment/>
    </xf>
    <xf numFmtId="0" fontId="26" fillId="0" borderId="10" xfId="42" applyNumberFormat="1" applyFont="1" applyFill="1" applyBorder="1" applyAlignment="1">
      <alignment horizontal="right" wrapText="1"/>
    </xf>
    <xf numFmtId="0" fontId="26" fillId="0" borderId="10" xfId="62" applyNumberFormat="1" applyFont="1" applyFill="1" applyBorder="1">
      <alignment/>
      <protection/>
    </xf>
    <xf numFmtId="0" fontId="26" fillId="0" borderId="10" xfId="42" applyNumberFormat="1" applyFont="1" applyFill="1" applyBorder="1" applyAlignment="1">
      <alignment/>
    </xf>
    <xf numFmtId="0" fontId="26" fillId="0" borderId="12" xfId="62" applyNumberFormat="1" applyFont="1" applyFill="1" applyBorder="1">
      <alignment/>
      <protection/>
    </xf>
    <xf numFmtId="0" fontId="26" fillId="0" borderId="0" xfId="42" applyNumberFormat="1" applyFont="1" applyFill="1" applyBorder="1" applyAlignment="1">
      <alignment horizontal="right" wrapText="1"/>
    </xf>
    <xf numFmtId="0" fontId="26" fillId="0" borderId="0" xfId="62" applyNumberFormat="1" applyFont="1" applyFill="1" applyBorder="1">
      <alignment/>
      <protection/>
    </xf>
    <xf numFmtId="0" fontId="26" fillId="0" borderId="0" xfId="62" applyFont="1" applyFill="1" applyAlignment="1">
      <alignment horizontal="right" vertical="top"/>
      <protection/>
    </xf>
    <xf numFmtId="192" fontId="26" fillId="0" borderId="0" xfId="61" applyNumberFormat="1" applyFont="1" applyFill="1" applyBorder="1" applyAlignment="1">
      <alignment horizontal="right" vertical="top" wrapText="1"/>
      <protection/>
    </xf>
    <xf numFmtId="189" fontId="26" fillId="0" borderId="0" xfId="62" applyNumberFormat="1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horizontal="right" vertical="top"/>
      <protection/>
    </xf>
    <xf numFmtId="0" fontId="26" fillId="0" borderId="10" xfId="62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0" fontId="22" fillId="0" borderId="0" xfId="65" applyNumberFormat="1" applyFont="1" applyFill="1" applyAlignment="1" applyProtection="1">
      <alignment/>
      <protection/>
    </xf>
    <xf numFmtId="0" fontId="22" fillId="0" borderId="0" xfId="65" applyNumberFormat="1" applyFont="1" applyFill="1" applyAlignment="1" applyProtection="1">
      <alignment horizontal="right"/>
      <protection/>
    </xf>
    <xf numFmtId="0" fontId="23" fillId="0" borderId="0" xfId="65" applyNumberFormat="1" applyFont="1" applyFill="1" applyAlignment="1" applyProtection="1">
      <alignment horizontal="center"/>
      <protection/>
    </xf>
    <xf numFmtId="0" fontId="22" fillId="0" borderId="0" xfId="65" applyNumberFormat="1" applyFont="1" applyFill="1" applyAlignment="1" applyProtection="1">
      <alignment horizontal="left"/>
      <protection/>
    </xf>
    <xf numFmtId="0" fontId="22" fillId="0" borderId="10" xfId="65" applyFont="1" applyFill="1" applyBorder="1" applyAlignment="1">
      <alignment vertical="top" wrapText="1"/>
      <protection/>
    </xf>
    <xf numFmtId="189" fontId="26" fillId="0" borderId="10" xfId="62" applyNumberFormat="1" applyFont="1" applyFill="1" applyBorder="1" applyAlignment="1">
      <alignment horizontal="right" vertical="top"/>
      <protection/>
    </xf>
    <xf numFmtId="0" fontId="22" fillId="0" borderId="10" xfId="59" applyFont="1" applyFill="1" applyBorder="1">
      <alignment/>
      <protection/>
    </xf>
    <xf numFmtId="195" fontId="23" fillId="0" borderId="10" xfId="61" applyNumberFormat="1" applyFont="1" applyFill="1" applyBorder="1" applyAlignment="1">
      <alignment vertical="top" wrapText="1"/>
      <protection/>
    </xf>
    <xf numFmtId="0" fontId="23" fillId="0" borderId="10" xfId="61" applyFont="1" applyFill="1" applyBorder="1" applyAlignment="1" applyProtection="1">
      <alignment horizontal="left" vertical="top" wrapText="1"/>
      <protection/>
    </xf>
    <xf numFmtId="0" fontId="23" fillId="0" borderId="0" xfId="59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2" fillId="0" borderId="0" xfId="63" applyNumberFormat="1" applyFont="1" applyFill="1" applyAlignment="1" applyProtection="1">
      <alignment horizontal="center"/>
      <protection/>
    </xf>
    <xf numFmtId="0" fontId="22" fillId="0" borderId="0" xfId="63" applyNumberFormat="1" applyFont="1" applyFill="1" applyBorder="1" applyAlignment="1" applyProtection="1">
      <alignment horizontal="center"/>
      <protection/>
    </xf>
    <xf numFmtId="0" fontId="22" fillId="0" borderId="11" xfId="63" applyNumberFormat="1" applyFont="1" applyFill="1" applyBorder="1" applyAlignment="1" applyProtection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udget 2004-05_2.6.04" xfId="59"/>
    <cellStyle name="Normal_BUDGET FOR  03-04" xfId="60"/>
    <cellStyle name="Normal_BUDGET FOR  03-04 10-02-03" xfId="61"/>
    <cellStyle name="Normal_budget for 03-04" xfId="62"/>
    <cellStyle name="Normal_BUDGET-2000" xfId="63"/>
    <cellStyle name="Normal_budgetDocNIC02-03" xfId="64"/>
    <cellStyle name="Normal_DEMAND17" xfId="65"/>
    <cellStyle name="Normal_DEMAND5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> -</v>
          </cell>
          <cell r="E574" t="str">
            <v> -</v>
          </cell>
          <cell r="F574" t="str">
            <v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>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6"/>
  <sheetViews>
    <sheetView tabSelected="1" zoomScale="85" zoomScaleNormal="85" zoomScaleSheetLayoutView="100" zoomScalePageLayoutView="0" workbookViewId="0" topLeftCell="A175">
      <selection activeCell="K137" sqref="K137"/>
    </sheetView>
  </sheetViews>
  <sheetFormatPr defaultColWidth="12.421875" defaultRowHeight="12.75"/>
  <cols>
    <col min="1" max="1" width="6.421875" style="4" customWidth="1"/>
    <col min="2" max="2" width="8.140625" style="4" customWidth="1"/>
    <col min="3" max="3" width="34.57421875" style="3" customWidth="1"/>
    <col min="4" max="4" width="8.57421875" style="11" customWidth="1"/>
    <col min="5" max="5" width="9.421875" style="11" customWidth="1"/>
    <col min="6" max="6" width="8.421875" style="11" customWidth="1"/>
    <col min="7" max="8" width="8.57421875" style="11" customWidth="1"/>
    <col min="9" max="9" width="8.421875" style="11" customWidth="1"/>
    <col min="10" max="10" width="8.57421875" style="11" customWidth="1"/>
    <col min="11" max="11" width="9.140625" style="11" customWidth="1"/>
    <col min="12" max="12" width="8.421875" style="11" customWidth="1"/>
    <col min="13" max="15" width="10.7109375" style="3" customWidth="1"/>
    <col min="16" max="22" width="5.7109375" style="3" customWidth="1"/>
    <col min="23" max="25" width="10.7109375" style="3" customWidth="1"/>
    <col min="26" max="27" width="5.7109375" style="3" customWidth="1"/>
    <col min="28" max="16384" width="12.421875" style="3" customWidth="1"/>
  </cols>
  <sheetData>
    <row r="1" spans="1:12" ht="14.25" customHeight="1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2.75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2.75">
      <c r="A3" s="88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2.75">
      <c r="A4" s="1"/>
      <c r="B4" s="1"/>
      <c r="C4" s="151"/>
      <c r="D4" s="152" t="s">
        <v>101</v>
      </c>
      <c r="E4" s="153">
        <v>2059</v>
      </c>
      <c r="F4" s="154" t="s">
        <v>2</v>
      </c>
      <c r="G4" s="88"/>
      <c r="H4" s="88"/>
      <c r="I4" s="88"/>
      <c r="J4" s="88"/>
      <c r="K4" s="88"/>
      <c r="L4" s="88"/>
    </row>
    <row r="5" ht="12.75">
      <c r="D5" s="8" t="s">
        <v>3</v>
      </c>
    </row>
    <row r="6" spans="4:6" ht="12.75">
      <c r="D6" s="8" t="s">
        <v>4</v>
      </c>
      <c r="E6" s="9">
        <v>2217</v>
      </c>
      <c r="F6" s="10" t="s">
        <v>5</v>
      </c>
    </row>
    <row r="7" spans="1:6" ht="12.75">
      <c r="A7" s="1"/>
      <c r="C7" s="2"/>
      <c r="D7" s="118" t="s">
        <v>63</v>
      </c>
      <c r="E7" s="119">
        <v>3604</v>
      </c>
      <c r="F7" s="126" t="s">
        <v>99</v>
      </c>
    </row>
    <row r="8" spans="1:6" ht="12.75">
      <c r="A8" s="1"/>
      <c r="C8" s="2"/>
      <c r="D8" s="118"/>
      <c r="E8" s="119"/>
      <c r="F8" s="126" t="s">
        <v>100</v>
      </c>
    </row>
    <row r="9" spans="1:5" ht="12.75">
      <c r="A9" s="12" t="s">
        <v>97</v>
      </c>
      <c r="B9" s="3"/>
      <c r="E9" s="13"/>
    </row>
    <row r="10" spans="1:7" ht="12.75">
      <c r="A10" s="14"/>
      <c r="B10" s="3"/>
      <c r="D10" s="15"/>
      <c r="E10" s="16" t="s">
        <v>6</v>
      </c>
      <c r="F10" s="16" t="s">
        <v>7</v>
      </c>
      <c r="G10" s="16" t="s">
        <v>8</v>
      </c>
    </row>
    <row r="11" spans="1:7" ht="12.75">
      <c r="A11" s="14"/>
      <c r="B11" s="3"/>
      <c r="D11" s="17" t="s">
        <v>9</v>
      </c>
      <c r="E11" s="18">
        <f>L164</f>
        <v>33011</v>
      </c>
      <c r="F11" s="128">
        <v>0</v>
      </c>
      <c r="G11" s="18">
        <f>F11+E11</f>
        <v>33011</v>
      </c>
    </row>
    <row r="12" spans="1:3" ht="12.75">
      <c r="A12" s="12" t="s">
        <v>10</v>
      </c>
      <c r="B12" s="3"/>
      <c r="C12" s="6"/>
    </row>
    <row r="13" spans="3:12" ht="13.5">
      <c r="C13" s="19"/>
      <c r="D13" s="20"/>
      <c r="E13" s="20"/>
      <c r="F13" s="20"/>
      <c r="G13" s="20"/>
      <c r="H13" s="20"/>
      <c r="I13" s="21"/>
      <c r="J13" s="22"/>
      <c r="K13" s="23"/>
      <c r="L13" s="24" t="s">
        <v>96</v>
      </c>
    </row>
    <row r="14" spans="1:25" s="28" customFormat="1" ht="12.75">
      <c r="A14" s="25"/>
      <c r="B14" s="26"/>
      <c r="C14" s="27"/>
      <c r="D14" s="164" t="s">
        <v>11</v>
      </c>
      <c r="E14" s="164"/>
      <c r="F14" s="162" t="s">
        <v>12</v>
      </c>
      <c r="G14" s="162"/>
      <c r="H14" s="162" t="s">
        <v>13</v>
      </c>
      <c r="I14" s="162"/>
      <c r="J14" s="162" t="s">
        <v>12</v>
      </c>
      <c r="K14" s="162"/>
      <c r="L14" s="162"/>
      <c r="M14" s="122"/>
      <c r="N14" s="123"/>
      <c r="O14" s="123"/>
      <c r="P14" s="122"/>
      <c r="Q14" s="122"/>
      <c r="R14" s="122"/>
      <c r="S14" s="122"/>
      <c r="T14" s="122"/>
      <c r="U14" s="122"/>
      <c r="V14" s="122"/>
      <c r="W14" s="122"/>
      <c r="X14" s="122"/>
      <c r="Y14" s="122"/>
    </row>
    <row r="15" spans="1:25" s="28" customFormat="1" ht="12.75">
      <c r="A15" s="29"/>
      <c r="B15" s="30"/>
      <c r="C15" s="31" t="s">
        <v>14</v>
      </c>
      <c r="D15" s="163" t="s">
        <v>62</v>
      </c>
      <c r="E15" s="163"/>
      <c r="F15" s="163" t="s">
        <v>87</v>
      </c>
      <c r="G15" s="163"/>
      <c r="H15" s="163" t="s">
        <v>87</v>
      </c>
      <c r="I15" s="163"/>
      <c r="J15" s="163" t="s">
        <v>98</v>
      </c>
      <c r="K15" s="163"/>
      <c r="L15" s="163"/>
      <c r="M15" s="122"/>
      <c r="N15" s="123"/>
      <c r="O15" s="123"/>
      <c r="P15" s="122"/>
      <c r="Q15" s="122"/>
      <c r="R15" s="122"/>
      <c r="S15" s="122"/>
      <c r="T15" s="122"/>
      <c r="U15" s="122"/>
      <c r="V15" s="122"/>
      <c r="W15" s="122"/>
      <c r="X15" s="122"/>
      <c r="Y15" s="122"/>
    </row>
    <row r="16" spans="1:27" s="28" customFormat="1" ht="12.75">
      <c r="A16" s="32"/>
      <c r="B16" s="33"/>
      <c r="C16" s="34"/>
      <c r="D16" s="35" t="s">
        <v>15</v>
      </c>
      <c r="E16" s="35" t="s">
        <v>16</v>
      </c>
      <c r="F16" s="35" t="s">
        <v>15</v>
      </c>
      <c r="G16" s="35" t="s">
        <v>16</v>
      </c>
      <c r="H16" s="35" t="s">
        <v>15</v>
      </c>
      <c r="I16" s="35" t="s">
        <v>16</v>
      </c>
      <c r="J16" s="35" t="s">
        <v>15</v>
      </c>
      <c r="K16" s="35" t="s">
        <v>16</v>
      </c>
      <c r="L16" s="35" t="s">
        <v>8</v>
      </c>
      <c r="M16" s="122"/>
      <c r="N16" s="123"/>
      <c r="O16" s="123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</row>
    <row r="17" spans="1:12" s="28" customFormat="1" ht="7.5" customHeight="1">
      <c r="A17" s="29"/>
      <c r="B17" s="30"/>
      <c r="C17" s="27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3.5" customHeight="1">
      <c r="A18" s="37"/>
      <c r="B18" s="37"/>
      <c r="C18" s="38" t="s">
        <v>17</v>
      </c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2.75">
      <c r="A19" s="40" t="s">
        <v>18</v>
      </c>
      <c r="B19" s="47">
        <v>2059</v>
      </c>
      <c r="C19" s="48" t="s">
        <v>2</v>
      </c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2.75">
      <c r="A20" s="49"/>
      <c r="B20" s="49">
        <v>80</v>
      </c>
      <c r="C20" s="50" t="s">
        <v>21</v>
      </c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2.75">
      <c r="A21" s="49"/>
      <c r="B21" s="51">
        <v>80.191</v>
      </c>
      <c r="C21" s="42" t="s">
        <v>19</v>
      </c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2.75">
      <c r="A22" s="49"/>
      <c r="B22" s="52">
        <v>62</v>
      </c>
      <c r="C22" s="50" t="s">
        <v>22</v>
      </c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2.75">
      <c r="A23" s="49"/>
      <c r="B23" s="52">
        <v>1</v>
      </c>
      <c r="C23" s="43" t="s">
        <v>20</v>
      </c>
      <c r="D23" s="45"/>
      <c r="E23" s="45"/>
      <c r="F23" s="45"/>
      <c r="G23" s="45"/>
      <c r="H23" s="45"/>
      <c r="I23" s="45"/>
      <c r="J23" s="45"/>
      <c r="K23" s="45"/>
      <c r="L23" s="45"/>
    </row>
    <row r="24" spans="1:27" ht="12.75">
      <c r="A24" s="49"/>
      <c r="B24" s="147" t="s">
        <v>33</v>
      </c>
      <c r="C24" s="2" t="s">
        <v>64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f>SUM(J24:K24)</f>
        <v>0</v>
      </c>
      <c r="M24" s="124"/>
      <c r="N24" s="125"/>
      <c r="O24" s="125"/>
      <c r="P24" s="124"/>
      <c r="Q24" s="124"/>
      <c r="R24" s="124"/>
      <c r="S24" s="124"/>
      <c r="T24" s="124"/>
      <c r="U24" s="124"/>
      <c r="V24" s="124"/>
      <c r="W24" s="124"/>
      <c r="X24" s="125"/>
      <c r="Y24" s="125"/>
      <c r="Z24" s="124"/>
      <c r="AA24" s="124"/>
    </row>
    <row r="25" spans="1:12" ht="12.75">
      <c r="A25" s="49" t="s">
        <v>8</v>
      </c>
      <c r="B25" s="51">
        <v>80.191</v>
      </c>
      <c r="C25" s="42" t="s">
        <v>19</v>
      </c>
      <c r="D25" s="104">
        <f aca="true" t="shared" si="0" ref="D25:L25">D24</f>
        <v>0</v>
      </c>
      <c r="E25" s="104">
        <f t="shared" si="0"/>
        <v>0</v>
      </c>
      <c r="F25" s="104">
        <f t="shared" si="0"/>
        <v>0</v>
      </c>
      <c r="G25" s="104">
        <f t="shared" si="0"/>
        <v>0</v>
      </c>
      <c r="H25" s="104">
        <f t="shared" si="0"/>
        <v>0</v>
      </c>
      <c r="I25" s="104">
        <f t="shared" si="0"/>
        <v>0</v>
      </c>
      <c r="J25" s="104">
        <f t="shared" si="0"/>
        <v>0</v>
      </c>
      <c r="K25" s="104">
        <f t="shared" si="0"/>
        <v>0</v>
      </c>
      <c r="L25" s="104">
        <f t="shared" si="0"/>
        <v>0</v>
      </c>
    </row>
    <row r="26" spans="1:12" ht="7.5" customHeight="1">
      <c r="A26" s="49"/>
      <c r="B26" s="53"/>
      <c r="C26" s="50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25.5">
      <c r="A27" s="49"/>
      <c r="B27" s="51">
        <v>80.192</v>
      </c>
      <c r="C27" s="42" t="s">
        <v>23</v>
      </c>
      <c r="D27" s="64"/>
      <c r="E27" s="45"/>
      <c r="F27" s="64"/>
      <c r="G27" s="45"/>
      <c r="H27" s="64"/>
      <c r="I27" s="45"/>
      <c r="J27" s="64"/>
      <c r="K27" s="45"/>
      <c r="L27" s="45"/>
    </row>
    <row r="28" spans="1:12" ht="12.75">
      <c r="A28" s="49"/>
      <c r="B28" s="52">
        <v>62</v>
      </c>
      <c r="C28" s="50" t="s">
        <v>22</v>
      </c>
      <c r="D28" s="64"/>
      <c r="E28" s="45"/>
      <c r="F28" s="64"/>
      <c r="G28" s="45"/>
      <c r="H28" s="64"/>
      <c r="I28" s="45"/>
      <c r="J28" s="64"/>
      <c r="K28" s="45"/>
      <c r="L28" s="45"/>
    </row>
    <row r="29" spans="1:12" ht="15" customHeight="1">
      <c r="A29" s="49"/>
      <c r="B29" s="52">
        <v>2</v>
      </c>
      <c r="C29" s="50" t="s">
        <v>24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27" ht="12.75">
      <c r="A30" s="49"/>
      <c r="B30" s="147" t="s">
        <v>34</v>
      </c>
      <c r="C30" s="3" t="s">
        <v>64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f>SUM(J30:K30)</f>
        <v>0</v>
      </c>
      <c r="M30" s="124"/>
      <c r="N30" s="125"/>
      <c r="O30" s="125"/>
      <c r="P30" s="124"/>
      <c r="Q30" s="124"/>
      <c r="R30" s="124"/>
      <c r="S30" s="124"/>
      <c r="T30" s="124"/>
      <c r="U30" s="124"/>
      <c r="V30" s="124"/>
      <c r="W30" s="124"/>
      <c r="X30" s="125"/>
      <c r="Y30" s="125"/>
      <c r="Z30" s="124"/>
      <c r="AA30" s="124"/>
    </row>
    <row r="31" spans="1:12" ht="25.5">
      <c r="A31" s="49" t="s">
        <v>8</v>
      </c>
      <c r="B31" s="51">
        <v>80.192</v>
      </c>
      <c r="C31" s="42" t="s">
        <v>23</v>
      </c>
      <c r="D31" s="102">
        <f aca="true" t="shared" si="1" ref="D31:L31">D30</f>
        <v>0</v>
      </c>
      <c r="E31" s="102">
        <f t="shared" si="1"/>
        <v>0</v>
      </c>
      <c r="F31" s="102">
        <f t="shared" si="1"/>
        <v>0</v>
      </c>
      <c r="G31" s="102">
        <f t="shared" si="1"/>
        <v>0</v>
      </c>
      <c r="H31" s="102">
        <f t="shared" si="1"/>
        <v>0</v>
      </c>
      <c r="I31" s="102">
        <f t="shared" si="1"/>
        <v>0</v>
      </c>
      <c r="J31" s="102">
        <f t="shared" si="1"/>
        <v>0</v>
      </c>
      <c r="K31" s="102">
        <f t="shared" si="1"/>
        <v>0</v>
      </c>
      <c r="L31" s="102">
        <f t="shared" si="1"/>
        <v>0</v>
      </c>
    </row>
    <row r="32" spans="1:12" ht="7.5" customHeight="1">
      <c r="A32" s="49"/>
      <c r="B32" s="53"/>
      <c r="C32" s="50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25.5">
      <c r="A33" s="49"/>
      <c r="B33" s="51">
        <v>80.193</v>
      </c>
      <c r="C33" s="42" t="s">
        <v>25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.75">
      <c r="A34" s="49"/>
      <c r="B34" s="52">
        <v>62</v>
      </c>
      <c r="C34" s="50" t="s">
        <v>22</v>
      </c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9"/>
      <c r="B35" s="53">
        <v>3</v>
      </c>
      <c r="C35" s="50" t="s">
        <v>26</v>
      </c>
      <c r="D35" s="45"/>
      <c r="E35" s="45"/>
      <c r="F35" s="45"/>
      <c r="G35" s="45"/>
      <c r="H35" s="45"/>
      <c r="I35" s="45"/>
      <c r="J35" s="45"/>
      <c r="K35" s="45"/>
      <c r="L35" s="45"/>
    </row>
    <row r="36" spans="1:27" ht="12.75">
      <c r="A36" s="155"/>
      <c r="B36" s="156" t="s">
        <v>35</v>
      </c>
      <c r="C36" s="157" t="s">
        <v>64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f>SUM(J36:K36)</f>
        <v>0</v>
      </c>
      <c r="M36" s="124"/>
      <c r="N36" s="125"/>
      <c r="O36" s="125"/>
      <c r="P36" s="124"/>
      <c r="Q36" s="124"/>
      <c r="R36" s="124"/>
      <c r="S36" s="124"/>
      <c r="T36" s="124"/>
      <c r="U36" s="124"/>
      <c r="V36" s="124"/>
      <c r="W36" s="124"/>
      <c r="X36" s="125"/>
      <c r="Y36" s="125"/>
      <c r="Z36" s="124"/>
      <c r="AA36" s="124"/>
    </row>
    <row r="37" spans="1:12" ht="12.75">
      <c r="A37" s="49"/>
      <c r="B37" s="53">
        <v>4</v>
      </c>
      <c r="C37" s="50" t="s">
        <v>27</v>
      </c>
      <c r="D37" s="45"/>
      <c r="E37" s="45"/>
      <c r="F37" s="45"/>
      <c r="G37" s="45"/>
      <c r="H37" s="45"/>
      <c r="I37" s="45"/>
      <c r="J37" s="45"/>
      <c r="K37" s="45"/>
      <c r="L37" s="45"/>
    </row>
    <row r="38" spans="1:27" ht="12.75">
      <c r="A38" s="49"/>
      <c r="B38" s="147" t="s">
        <v>36</v>
      </c>
      <c r="C38" s="3" t="s">
        <v>64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f>SUM(J38:K38)</f>
        <v>0</v>
      </c>
      <c r="M38" s="124"/>
      <c r="N38" s="125"/>
      <c r="O38" s="125"/>
      <c r="P38" s="124"/>
      <c r="Q38" s="124"/>
      <c r="R38" s="124"/>
      <c r="S38" s="124"/>
      <c r="T38" s="124"/>
      <c r="U38" s="124"/>
      <c r="V38" s="124"/>
      <c r="W38" s="124"/>
      <c r="X38" s="125"/>
      <c r="Y38" s="125"/>
      <c r="Z38" s="124"/>
      <c r="AA38" s="124"/>
    </row>
    <row r="39" spans="1:27" ht="12.75">
      <c r="A39" s="49"/>
      <c r="B39" s="147"/>
      <c r="D39" s="101"/>
      <c r="E39" s="101"/>
      <c r="F39" s="101"/>
      <c r="G39" s="101"/>
      <c r="H39" s="101"/>
      <c r="I39" s="101"/>
      <c r="J39" s="101"/>
      <c r="K39" s="101"/>
      <c r="L39" s="101"/>
      <c r="M39" s="124"/>
      <c r="N39" s="125"/>
      <c r="O39" s="125"/>
      <c r="P39" s="124"/>
      <c r="Q39" s="124"/>
      <c r="R39" s="124"/>
      <c r="S39" s="124"/>
      <c r="T39" s="124"/>
      <c r="U39" s="124"/>
      <c r="V39" s="124"/>
      <c r="W39" s="124"/>
      <c r="X39" s="125"/>
      <c r="Y39" s="125"/>
      <c r="Z39" s="124"/>
      <c r="AA39" s="124"/>
    </row>
    <row r="40" spans="1:12" ht="12.75">
      <c r="A40" s="49"/>
      <c r="B40" s="53">
        <v>5</v>
      </c>
      <c r="C40" s="3" t="s">
        <v>28</v>
      </c>
      <c r="D40" s="45"/>
      <c r="E40" s="45"/>
      <c r="F40" s="45"/>
      <c r="G40" s="45"/>
      <c r="H40" s="45"/>
      <c r="I40" s="45"/>
      <c r="J40" s="45"/>
      <c r="K40" s="45"/>
      <c r="L40" s="45"/>
    </row>
    <row r="41" spans="1:27" ht="12.75">
      <c r="A41" s="49"/>
      <c r="B41" s="147" t="s">
        <v>37</v>
      </c>
      <c r="C41" s="3" t="s">
        <v>64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f>SUM(J41:K41)</f>
        <v>0</v>
      </c>
      <c r="M41" s="124"/>
      <c r="N41" s="125"/>
      <c r="O41" s="125"/>
      <c r="P41" s="124"/>
      <c r="Q41" s="124"/>
      <c r="R41" s="124"/>
      <c r="S41" s="124"/>
      <c r="T41" s="124"/>
      <c r="U41" s="124"/>
      <c r="V41" s="124"/>
      <c r="W41" s="124"/>
      <c r="X41" s="125"/>
      <c r="Y41" s="125"/>
      <c r="Z41" s="124"/>
      <c r="AA41" s="124"/>
    </row>
    <row r="42" spans="1:27" ht="12.75">
      <c r="A42" s="49"/>
      <c r="B42" s="147"/>
      <c r="D42" s="101"/>
      <c r="E42" s="101"/>
      <c r="F42" s="101"/>
      <c r="G42" s="101"/>
      <c r="H42" s="101"/>
      <c r="I42" s="101"/>
      <c r="J42" s="101"/>
      <c r="K42" s="101"/>
      <c r="L42" s="101"/>
      <c r="M42" s="124"/>
      <c r="N42" s="125"/>
      <c r="O42" s="125"/>
      <c r="P42" s="124"/>
      <c r="Q42" s="124"/>
      <c r="R42" s="124"/>
      <c r="S42" s="124"/>
      <c r="T42" s="124"/>
      <c r="U42" s="124"/>
      <c r="V42" s="124"/>
      <c r="W42" s="124"/>
      <c r="X42" s="125"/>
      <c r="Y42" s="125"/>
      <c r="Z42" s="124"/>
      <c r="AA42" s="124"/>
    </row>
    <row r="43" spans="1:12" ht="12.75">
      <c r="A43" s="49"/>
      <c r="B43" s="53">
        <v>6</v>
      </c>
      <c r="C43" s="3" t="s">
        <v>29</v>
      </c>
      <c r="D43" s="45"/>
      <c r="E43" s="45"/>
      <c r="F43" s="45"/>
      <c r="G43" s="45"/>
      <c r="H43" s="45"/>
      <c r="I43" s="45"/>
      <c r="J43" s="45"/>
      <c r="K43" s="45"/>
      <c r="L43" s="45"/>
    </row>
    <row r="44" spans="1:27" ht="12.75">
      <c r="A44" s="49"/>
      <c r="B44" s="147" t="s">
        <v>38</v>
      </c>
      <c r="C44" s="3" t="s">
        <v>64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f>SUM(J44:K44)</f>
        <v>0</v>
      </c>
      <c r="M44" s="124"/>
      <c r="N44" s="125"/>
      <c r="O44" s="125"/>
      <c r="P44" s="124"/>
      <c r="Q44" s="124"/>
      <c r="R44" s="124"/>
      <c r="S44" s="124"/>
      <c r="T44" s="124"/>
      <c r="U44" s="124"/>
      <c r="V44" s="124"/>
      <c r="W44" s="124"/>
      <c r="X44" s="125"/>
      <c r="Y44" s="125"/>
      <c r="Z44" s="124"/>
      <c r="AA44" s="124"/>
    </row>
    <row r="45" spans="1:27" ht="12.75">
      <c r="A45" s="49"/>
      <c r="B45" s="147"/>
      <c r="D45" s="101"/>
      <c r="E45" s="101"/>
      <c r="F45" s="101"/>
      <c r="G45" s="101"/>
      <c r="H45" s="101"/>
      <c r="I45" s="101"/>
      <c r="J45" s="101"/>
      <c r="K45" s="101"/>
      <c r="L45" s="101"/>
      <c r="M45" s="124"/>
      <c r="N45" s="125"/>
      <c r="O45" s="125"/>
      <c r="P45" s="124"/>
      <c r="Q45" s="124"/>
      <c r="R45" s="124"/>
      <c r="S45" s="124"/>
      <c r="T45" s="124"/>
      <c r="U45" s="124"/>
      <c r="V45" s="124"/>
      <c r="W45" s="124"/>
      <c r="X45" s="125"/>
      <c r="Y45" s="125"/>
      <c r="Z45" s="124"/>
      <c r="AA45" s="124"/>
    </row>
    <row r="46" spans="1:12" ht="12.75">
      <c r="A46" s="49"/>
      <c r="B46" s="53">
        <v>7</v>
      </c>
      <c r="C46" s="3" t="s">
        <v>30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1:27" ht="12.75">
      <c r="A47" s="49"/>
      <c r="B47" s="147" t="s">
        <v>39</v>
      </c>
      <c r="C47" s="3" t="s">
        <v>64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f>SUM(J47:K47)</f>
        <v>0</v>
      </c>
      <c r="M47" s="124"/>
      <c r="N47" s="125"/>
      <c r="O47" s="125"/>
      <c r="P47" s="124"/>
      <c r="Q47" s="124"/>
      <c r="R47" s="124"/>
      <c r="S47" s="124"/>
      <c r="T47" s="124"/>
      <c r="U47" s="124"/>
      <c r="V47" s="124"/>
      <c r="W47" s="124"/>
      <c r="X47" s="125"/>
      <c r="Y47" s="125"/>
      <c r="Z47" s="124"/>
      <c r="AA47" s="124"/>
    </row>
    <row r="48" spans="1:12" ht="12.75">
      <c r="A48" s="49" t="s">
        <v>8</v>
      </c>
      <c r="B48" s="52">
        <v>53</v>
      </c>
      <c r="C48" s="50" t="s">
        <v>22</v>
      </c>
      <c r="D48" s="102">
        <f aca="true" t="shared" si="2" ref="D48:L48">D36+D38+D41+D44+D47</f>
        <v>0</v>
      </c>
      <c r="E48" s="102">
        <f t="shared" si="2"/>
        <v>0</v>
      </c>
      <c r="F48" s="102">
        <f t="shared" si="2"/>
        <v>0</v>
      </c>
      <c r="G48" s="102">
        <f t="shared" si="2"/>
        <v>0</v>
      </c>
      <c r="H48" s="102">
        <f t="shared" si="2"/>
        <v>0</v>
      </c>
      <c r="I48" s="102">
        <f t="shared" si="2"/>
        <v>0</v>
      </c>
      <c r="J48" s="102">
        <f t="shared" si="2"/>
        <v>0</v>
      </c>
      <c r="K48" s="102">
        <f t="shared" si="2"/>
        <v>0</v>
      </c>
      <c r="L48" s="102">
        <f t="shared" si="2"/>
        <v>0</v>
      </c>
    </row>
    <row r="49" spans="1:12" ht="25.5">
      <c r="A49" s="49" t="s">
        <v>8</v>
      </c>
      <c r="B49" s="51">
        <v>80.193</v>
      </c>
      <c r="C49" s="42" t="s">
        <v>25</v>
      </c>
      <c r="D49" s="104">
        <f aca="true" t="shared" si="3" ref="D49:L49">D48</f>
        <v>0</v>
      </c>
      <c r="E49" s="104">
        <f t="shared" si="3"/>
        <v>0</v>
      </c>
      <c r="F49" s="104">
        <f t="shared" si="3"/>
        <v>0</v>
      </c>
      <c r="G49" s="104">
        <f t="shared" si="3"/>
        <v>0</v>
      </c>
      <c r="H49" s="104">
        <f t="shared" si="3"/>
        <v>0</v>
      </c>
      <c r="I49" s="104">
        <f t="shared" si="3"/>
        <v>0</v>
      </c>
      <c r="J49" s="104">
        <f t="shared" si="3"/>
        <v>0</v>
      </c>
      <c r="K49" s="104">
        <f t="shared" si="3"/>
        <v>0</v>
      </c>
      <c r="L49" s="104">
        <f t="shared" si="3"/>
        <v>0</v>
      </c>
    </row>
    <row r="50" spans="1:12" ht="12.75">
      <c r="A50" s="49" t="s">
        <v>8</v>
      </c>
      <c r="B50" s="52">
        <v>80</v>
      </c>
      <c r="C50" s="50" t="s">
        <v>21</v>
      </c>
      <c r="D50" s="102">
        <f aca="true" t="shared" si="4" ref="D50:L50">D49+D31+D25</f>
        <v>0</v>
      </c>
      <c r="E50" s="102">
        <f t="shared" si="4"/>
        <v>0</v>
      </c>
      <c r="F50" s="102">
        <f t="shared" si="4"/>
        <v>0</v>
      </c>
      <c r="G50" s="102">
        <f t="shared" si="4"/>
        <v>0</v>
      </c>
      <c r="H50" s="102">
        <f t="shared" si="4"/>
        <v>0</v>
      </c>
      <c r="I50" s="102">
        <f t="shared" si="4"/>
        <v>0</v>
      </c>
      <c r="J50" s="102">
        <f t="shared" si="4"/>
        <v>0</v>
      </c>
      <c r="K50" s="102">
        <f t="shared" si="4"/>
        <v>0</v>
      </c>
      <c r="L50" s="102">
        <f t="shared" si="4"/>
        <v>0</v>
      </c>
    </row>
    <row r="51" spans="1:12" ht="12.75">
      <c r="A51" s="40" t="s">
        <v>8</v>
      </c>
      <c r="B51" s="41">
        <v>2059</v>
      </c>
      <c r="C51" s="42" t="s">
        <v>2</v>
      </c>
      <c r="D51" s="102">
        <f aca="true" t="shared" si="5" ref="D51:L51">D50</f>
        <v>0</v>
      </c>
      <c r="E51" s="102">
        <f t="shared" si="5"/>
        <v>0</v>
      </c>
      <c r="F51" s="102">
        <f t="shared" si="5"/>
        <v>0</v>
      </c>
      <c r="G51" s="102">
        <f t="shared" si="5"/>
        <v>0</v>
      </c>
      <c r="H51" s="102">
        <f t="shared" si="5"/>
        <v>0</v>
      </c>
      <c r="I51" s="102">
        <f t="shared" si="5"/>
        <v>0</v>
      </c>
      <c r="J51" s="102">
        <f t="shared" si="5"/>
        <v>0</v>
      </c>
      <c r="K51" s="102">
        <f t="shared" si="5"/>
        <v>0</v>
      </c>
      <c r="L51" s="102">
        <f t="shared" si="5"/>
        <v>0</v>
      </c>
    </row>
    <row r="52" spans="1:12" ht="12.75">
      <c r="A52" s="40"/>
      <c r="B52" s="41"/>
      <c r="C52" s="43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2.75">
      <c r="A53" s="40" t="s">
        <v>18</v>
      </c>
      <c r="B53" s="41">
        <v>2217</v>
      </c>
      <c r="C53" s="42" t="s">
        <v>5</v>
      </c>
      <c r="D53" s="56"/>
      <c r="E53" s="56"/>
      <c r="F53" s="56"/>
      <c r="G53" s="56"/>
      <c r="H53" s="56"/>
      <c r="I53" s="56"/>
      <c r="J53" s="56"/>
      <c r="K53" s="56"/>
      <c r="L53" s="56"/>
    </row>
    <row r="54" spans="1:12" s="60" customFormat="1" ht="12.75">
      <c r="A54" s="40"/>
      <c r="B54" s="55">
        <v>1</v>
      </c>
      <c r="C54" s="43" t="s">
        <v>31</v>
      </c>
      <c r="D54" s="56"/>
      <c r="E54" s="56"/>
      <c r="F54" s="56"/>
      <c r="G54" s="56"/>
      <c r="H54" s="56"/>
      <c r="I54" s="56"/>
      <c r="J54" s="56"/>
      <c r="K54" s="56"/>
      <c r="L54" s="56"/>
    </row>
    <row r="55" spans="1:12" s="60" customFormat="1" ht="12.75">
      <c r="A55" s="40"/>
      <c r="B55" s="57">
        <v>1.191</v>
      </c>
      <c r="C55" s="42" t="s">
        <v>19</v>
      </c>
      <c r="D55" s="129"/>
      <c r="E55" s="129"/>
      <c r="F55" s="129"/>
      <c r="G55" s="129"/>
      <c r="H55" s="129"/>
      <c r="I55" s="129"/>
      <c r="J55" s="129"/>
      <c r="K55" s="129"/>
      <c r="L55" s="129"/>
    </row>
    <row r="56" spans="1:12" ht="12.75">
      <c r="A56" s="40"/>
      <c r="B56" s="61">
        <v>62</v>
      </c>
      <c r="C56" s="43" t="s">
        <v>22</v>
      </c>
      <c r="D56" s="62"/>
      <c r="E56" s="58"/>
      <c r="F56" s="62"/>
      <c r="G56" s="58"/>
      <c r="H56" s="62"/>
      <c r="I56" s="58"/>
      <c r="J56" s="62"/>
      <c r="K56" s="58"/>
      <c r="L56" s="58"/>
    </row>
    <row r="57" spans="1:12" ht="12.75">
      <c r="A57" s="40"/>
      <c r="B57" s="44">
        <v>1</v>
      </c>
      <c r="C57" s="43" t="s">
        <v>20</v>
      </c>
      <c r="D57" s="62"/>
      <c r="E57" s="62"/>
      <c r="F57" s="62"/>
      <c r="G57" s="62"/>
      <c r="H57" s="62"/>
      <c r="I57" s="62"/>
      <c r="J57" s="62"/>
      <c r="K57" s="58"/>
      <c r="L57" s="58"/>
    </row>
    <row r="58" spans="1:27" ht="12.75">
      <c r="A58" s="40"/>
      <c r="B58" s="146" t="s">
        <v>33</v>
      </c>
      <c r="C58" s="50" t="s">
        <v>64</v>
      </c>
      <c r="D58" s="131">
        <v>13590</v>
      </c>
      <c r="E58" s="103">
        <v>0</v>
      </c>
      <c r="F58" s="131">
        <v>13122</v>
      </c>
      <c r="G58" s="103">
        <v>0</v>
      </c>
      <c r="H58" s="131">
        <v>13122</v>
      </c>
      <c r="I58" s="103">
        <v>0</v>
      </c>
      <c r="J58" s="103">
        <v>0</v>
      </c>
      <c r="K58" s="103">
        <v>0</v>
      </c>
      <c r="L58" s="103">
        <f>SUM(J58:K58)</f>
        <v>0</v>
      </c>
      <c r="M58" s="124"/>
      <c r="N58" s="125"/>
      <c r="O58" s="125"/>
      <c r="P58" s="124"/>
      <c r="Q58" s="124"/>
      <c r="R58" s="124"/>
      <c r="S58" s="124"/>
      <c r="T58" s="124"/>
      <c r="U58" s="124"/>
      <c r="V58" s="124"/>
      <c r="W58" s="124"/>
      <c r="X58" s="125"/>
      <c r="Y58" s="125"/>
      <c r="Z58" s="124"/>
      <c r="AA58" s="124"/>
    </row>
    <row r="59" spans="1:12" ht="12.75">
      <c r="A59" s="40" t="s">
        <v>8</v>
      </c>
      <c r="B59" s="57">
        <v>1.191</v>
      </c>
      <c r="C59" s="42" t="s">
        <v>19</v>
      </c>
      <c r="D59" s="132">
        <f aca="true" t="shared" si="6" ref="D59:L60">D58</f>
        <v>13590</v>
      </c>
      <c r="E59" s="102">
        <f t="shared" si="6"/>
        <v>0</v>
      </c>
      <c r="F59" s="132">
        <f>F58</f>
        <v>13122</v>
      </c>
      <c r="G59" s="102">
        <f>G58</f>
        <v>0</v>
      </c>
      <c r="H59" s="132">
        <f t="shared" si="6"/>
        <v>13122</v>
      </c>
      <c r="I59" s="102">
        <f t="shared" si="6"/>
        <v>0</v>
      </c>
      <c r="J59" s="102">
        <f t="shared" si="6"/>
        <v>0</v>
      </c>
      <c r="K59" s="102">
        <f t="shared" si="6"/>
        <v>0</v>
      </c>
      <c r="L59" s="102">
        <f t="shared" si="6"/>
        <v>0</v>
      </c>
    </row>
    <row r="60" spans="1:12" ht="12.75">
      <c r="A60" s="40" t="s">
        <v>8</v>
      </c>
      <c r="B60" s="55">
        <v>1</v>
      </c>
      <c r="C60" s="43" t="s">
        <v>31</v>
      </c>
      <c r="D60" s="132">
        <f t="shared" si="6"/>
        <v>13590</v>
      </c>
      <c r="E60" s="102">
        <f t="shared" si="6"/>
        <v>0</v>
      </c>
      <c r="F60" s="132">
        <f>F59</f>
        <v>13122</v>
      </c>
      <c r="G60" s="102">
        <f>G59</f>
        <v>0</v>
      </c>
      <c r="H60" s="132">
        <f t="shared" si="6"/>
        <v>13122</v>
      </c>
      <c r="I60" s="102">
        <f t="shared" si="6"/>
        <v>0</v>
      </c>
      <c r="J60" s="102">
        <f t="shared" si="6"/>
        <v>0</v>
      </c>
      <c r="K60" s="102">
        <f t="shared" si="6"/>
        <v>0</v>
      </c>
      <c r="L60" s="102">
        <f t="shared" si="6"/>
        <v>0</v>
      </c>
    </row>
    <row r="61" spans="1:12" ht="12.75">
      <c r="A61" s="40"/>
      <c r="B61" s="63"/>
      <c r="C61" s="42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40"/>
      <c r="B62" s="55">
        <v>5</v>
      </c>
      <c r="C62" s="43" t="s">
        <v>32</v>
      </c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25.5">
      <c r="A63" s="40"/>
      <c r="B63" s="57">
        <v>5.192</v>
      </c>
      <c r="C63" s="42" t="s">
        <v>23</v>
      </c>
      <c r="D63" s="64"/>
      <c r="E63" s="64"/>
      <c r="F63" s="64"/>
      <c r="G63" s="64"/>
      <c r="H63" s="64"/>
      <c r="I63" s="64"/>
      <c r="J63" s="64"/>
      <c r="K63" s="64"/>
      <c r="L63" s="64"/>
    </row>
    <row r="64" spans="1:12" ht="12.75">
      <c r="A64" s="40"/>
      <c r="B64" s="44">
        <v>64</v>
      </c>
      <c r="C64" s="43" t="s">
        <v>55</v>
      </c>
      <c r="D64" s="64"/>
      <c r="E64" s="64"/>
      <c r="F64" s="64"/>
      <c r="G64" s="64"/>
      <c r="H64" s="64"/>
      <c r="I64" s="64"/>
      <c r="J64" s="64"/>
      <c r="K64" s="64"/>
      <c r="L64" s="64"/>
    </row>
    <row r="65" spans="1:12" ht="12.75">
      <c r="A65" s="49"/>
      <c r="B65" s="52">
        <v>2</v>
      </c>
      <c r="C65" s="50" t="s">
        <v>24</v>
      </c>
      <c r="D65" s="64"/>
      <c r="E65" s="64"/>
      <c r="F65" s="64"/>
      <c r="G65" s="64"/>
      <c r="H65" s="64"/>
      <c r="I65" s="64"/>
      <c r="J65" s="64"/>
      <c r="K65" s="64"/>
      <c r="L65" s="64"/>
    </row>
    <row r="66" spans="1:27" ht="12.75">
      <c r="A66" s="49"/>
      <c r="B66" s="147" t="s">
        <v>56</v>
      </c>
      <c r="C66" s="2" t="s">
        <v>64</v>
      </c>
      <c r="D66" s="133">
        <v>1807</v>
      </c>
      <c r="E66" s="101">
        <v>0</v>
      </c>
      <c r="F66" s="133">
        <v>1697</v>
      </c>
      <c r="G66" s="101">
        <v>0</v>
      </c>
      <c r="H66" s="133">
        <v>1697</v>
      </c>
      <c r="I66" s="101">
        <v>0</v>
      </c>
      <c r="J66" s="101">
        <v>0</v>
      </c>
      <c r="K66" s="101">
        <v>0</v>
      </c>
      <c r="L66" s="101">
        <f>SUM(J66:K66)</f>
        <v>0</v>
      </c>
      <c r="M66" s="124"/>
      <c r="N66" s="125"/>
      <c r="O66" s="125"/>
      <c r="P66" s="124"/>
      <c r="Q66" s="124"/>
      <c r="R66" s="124"/>
      <c r="S66" s="124"/>
      <c r="T66" s="124"/>
      <c r="U66" s="124"/>
      <c r="V66" s="124"/>
      <c r="W66" s="124"/>
      <c r="X66" s="125"/>
      <c r="Y66" s="125"/>
      <c r="Z66" s="124"/>
      <c r="AA66" s="124"/>
    </row>
    <row r="67" spans="1:12" ht="25.5">
      <c r="A67" s="155" t="s">
        <v>8</v>
      </c>
      <c r="B67" s="158">
        <v>5.192</v>
      </c>
      <c r="C67" s="159" t="s">
        <v>23</v>
      </c>
      <c r="D67" s="132">
        <f aca="true" t="shared" si="7" ref="D67:L67">D66</f>
        <v>1807</v>
      </c>
      <c r="E67" s="102">
        <f t="shared" si="7"/>
        <v>0</v>
      </c>
      <c r="F67" s="132">
        <f>F66</f>
        <v>1697</v>
      </c>
      <c r="G67" s="102">
        <f>G66</f>
        <v>0</v>
      </c>
      <c r="H67" s="132">
        <f t="shared" si="7"/>
        <v>1697</v>
      </c>
      <c r="I67" s="102">
        <f t="shared" si="7"/>
        <v>0</v>
      </c>
      <c r="J67" s="102">
        <f t="shared" si="7"/>
        <v>0</v>
      </c>
      <c r="K67" s="102">
        <f t="shared" si="7"/>
        <v>0</v>
      </c>
      <c r="L67" s="102">
        <f t="shared" si="7"/>
        <v>0</v>
      </c>
    </row>
    <row r="68" spans="1:12" ht="0.75" customHeight="1">
      <c r="A68" s="40"/>
      <c r="B68" s="57"/>
      <c r="C68" s="42"/>
      <c r="D68" s="64"/>
      <c r="E68" s="64"/>
      <c r="F68" s="64"/>
      <c r="G68" s="64"/>
      <c r="H68" s="64"/>
      <c r="I68" s="64"/>
      <c r="J68" s="64"/>
      <c r="K68" s="64"/>
      <c r="L68" s="64"/>
    </row>
    <row r="69" spans="1:12" ht="25.5">
      <c r="A69" s="49"/>
      <c r="B69" s="57">
        <v>5.193</v>
      </c>
      <c r="C69" s="42" t="s">
        <v>65</v>
      </c>
      <c r="D69" s="64"/>
      <c r="E69" s="64"/>
      <c r="F69" s="64"/>
      <c r="G69" s="64"/>
      <c r="H69" s="64"/>
      <c r="I69" s="64"/>
      <c r="J69" s="64"/>
      <c r="K69" s="64"/>
      <c r="L69" s="64"/>
    </row>
    <row r="70" spans="1:12" ht="13.5" customHeight="1">
      <c r="A70" s="49"/>
      <c r="B70" s="44">
        <v>64</v>
      </c>
      <c r="C70" s="43" t="s">
        <v>55</v>
      </c>
      <c r="D70" s="64"/>
      <c r="E70" s="64"/>
      <c r="F70" s="64"/>
      <c r="G70" s="64"/>
      <c r="H70" s="64"/>
      <c r="I70" s="64"/>
      <c r="J70" s="64"/>
      <c r="K70" s="64"/>
      <c r="L70" s="64"/>
    </row>
    <row r="71" spans="1:12" ht="13.5" customHeight="1">
      <c r="A71" s="49"/>
      <c r="B71" s="53">
        <v>3</v>
      </c>
      <c r="C71" s="50" t="s">
        <v>26</v>
      </c>
      <c r="D71" s="64"/>
      <c r="E71" s="64"/>
      <c r="F71" s="64"/>
      <c r="G71" s="64"/>
      <c r="H71" s="64"/>
      <c r="I71" s="64"/>
      <c r="J71" s="64"/>
      <c r="K71" s="64"/>
      <c r="L71" s="64"/>
    </row>
    <row r="72" spans="1:27" ht="13.5" customHeight="1">
      <c r="A72" s="49"/>
      <c r="B72" s="147" t="s">
        <v>57</v>
      </c>
      <c r="C72" s="2" t="s">
        <v>64</v>
      </c>
      <c r="D72" s="133">
        <v>972</v>
      </c>
      <c r="E72" s="101">
        <v>0</v>
      </c>
      <c r="F72" s="133">
        <v>972</v>
      </c>
      <c r="G72" s="101">
        <v>0</v>
      </c>
      <c r="H72" s="133">
        <v>972</v>
      </c>
      <c r="I72" s="101">
        <v>0</v>
      </c>
      <c r="J72" s="101">
        <v>0</v>
      </c>
      <c r="K72" s="101">
        <v>0</v>
      </c>
      <c r="L72" s="101">
        <f>SUM(J72:K72)</f>
        <v>0</v>
      </c>
      <c r="M72" s="125"/>
      <c r="N72" s="125"/>
      <c r="O72" s="125"/>
      <c r="P72" s="124"/>
      <c r="Q72" s="124"/>
      <c r="R72" s="124"/>
      <c r="S72" s="124"/>
      <c r="T72" s="124"/>
      <c r="U72" s="124"/>
      <c r="V72" s="124"/>
      <c r="W72" s="124"/>
      <c r="X72" s="125"/>
      <c r="Y72" s="125"/>
      <c r="Z72" s="124"/>
      <c r="AA72" s="124"/>
    </row>
    <row r="73" spans="1:27" ht="13.5" customHeight="1">
      <c r="A73" s="49"/>
      <c r="B73" s="147"/>
      <c r="C73" s="2"/>
      <c r="D73" s="133"/>
      <c r="E73" s="101"/>
      <c r="F73" s="133"/>
      <c r="G73" s="101"/>
      <c r="H73" s="133"/>
      <c r="I73" s="101"/>
      <c r="J73" s="101"/>
      <c r="K73" s="101"/>
      <c r="L73" s="101"/>
      <c r="M73" s="125"/>
      <c r="N73" s="125"/>
      <c r="O73" s="125"/>
      <c r="P73" s="124"/>
      <c r="Q73" s="124"/>
      <c r="R73" s="124"/>
      <c r="S73" s="124"/>
      <c r="T73" s="124"/>
      <c r="U73" s="124"/>
      <c r="V73" s="124"/>
      <c r="W73" s="124"/>
      <c r="X73" s="125"/>
      <c r="Y73" s="125"/>
      <c r="Z73" s="124"/>
      <c r="AA73" s="124"/>
    </row>
    <row r="74" spans="1:12" ht="13.5" customHeight="1">
      <c r="A74" s="49"/>
      <c r="B74" s="53">
        <v>4</v>
      </c>
      <c r="C74" s="50" t="s">
        <v>27</v>
      </c>
      <c r="D74" s="64"/>
      <c r="E74" s="64"/>
      <c r="F74" s="64"/>
      <c r="G74" s="64"/>
      <c r="H74" s="64"/>
      <c r="I74" s="64"/>
      <c r="J74" s="64"/>
      <c r="K74" s="64"/>
      <c r="L74" s="64"/>
    </row>
    <row r="75" spans="1:27" ht="13.5" customHeight="1">
      <c r="A75" s="49"/>
      <c r="B75" s="147" t="s">
        <v>58</v>
      </c>
      <c r="C75" s="3" t="s">
        <v>64</v>
      </c>
      <c r="D75" s="133">
        <v>1692</v>
      </c>
      <c r="E75" s="101">
        <v>0</v>
      </c>
      <c r="F75" s="133">
        <v>1692</v>
      </c>
      <c r="G75" s="101">
        <v>0</v>
      </c>
      <c r="H75" s="133">
        <v>1692</v>
      </c>
      <c r="I75" s="101">
        <v>0</v>
      </c>
      <c r="J75" s="101">
        <v>0</v>
      </c>
      <c r="K75" s="101">
        <v>0</v>
      </c>
      <c r="L75" s="101">
        <f>SUM(J75:K75)</f>
        <v>0</v>
      </c>
      <c r="M75" s="124"/>
      <c r="N75" s="125"/>
      <c r="O75" s="125"/>
      <c r="P75" s="124"/>
      <c r="Q75" s="124"/>
      <c r="R75" s="124"/>
      <c r="S75" s="124"/>
      <c r="T75" s="124"/>
      <c r="U75" s="124"/>
      <c r="V75" s="124"/>
      <c r="W75" s="124"/>
      <c r="X75" s="125"/>
      <c r="Y75" s="125"/>
      <c r="Z75" s="124"/>
      <c r="AA75" s="124"/>
    </row>
    <row r="76" spans="1:12" ht="13.5" customHeight="1">
      <c r="A76" s="49"/>
      <c r="B76" s="53"/>
      <c r="D76" s="101"/>
      <c r="E76" s="101"/>
      <c r="F76" s="64"/>
      <c r="G76" s="101"/>
      <c r="H76" s="101"/>
      <c r="I76" s="101"/>
      <c r="J76" s="64"/>
      <c r="K76" s="101"/>
      <c r="L76" s="64"/>
    </row>
    <row r="77" spans="1:18" ht="13.5" customHeight="1">
      <c r="A77" s="49"/>
      <c r="B77" s="53">
        <v>5</v>
      </c>
      <c r="C77" s="3" t="s">
        <v>28</v>
      </c>
      <c r="D77" s="64"/>
      <c r="E77" s="64"/>
      <c r="F77" s="64"/>
      <c r="G77" s="64"/>
      <c r="H77" s="64"/>
      <c r="I77" s="64"/>
      <c r="J77" s="64"/>
      <c r="K77" s="64"/>
      <c r="L77" s="64"/>
      <c r="Q77" s="65"/>
      <c r="R77" s="60"/>
    </row>
    <row r="78" spans="1:27" ht="13.5" customHeight="1">
      <c r="A78" s="49"/>
      <c r="B78" s="147" t="s">
        <v>59</v>
      </c>
      <c r="C78" s="3" t="s">
        <v>64</v>
      </c>
      <c r="D78" s="133">
        <v>513</v>
      </c>
      <c r="E78" s="101">
        <v>0</v>
      </c>
      <c r="F78" s="133">
        <v>513</v>
      </c>
      <c r="G78" s="101">
        <v>0</v>
      </c>
      <c r="H78" s="133">
        <v>513</v>
      </c>
      <c r="I78" s="101">
        <v>0</v>
      </c>
      <c r="J78" s="101">
        <v>0</v>
      </c>
      <c r="K78" s="101">
        <v>0</v>
      </c>
      <c r="L78" s="101">
        <f>SUM(J78:K78)</f>
        <v>0</v>
      </c>
      <c r="M78" s="124"/>
      <c r="N78" s="125"/>
      <c r="O78" s="125"/>
      <c r="P78" s="124"/>
      <c r="Q78" s="124"/>
      <c r="R78" s="124"/>
      <c r="S78" s="124"/>
      <c r="T78" s="124"/>
      <c r="U78" s="124"/>
      <c r="V78" s="124"/>
      <c r="W78" s="124"/>
      <c r="X78" s="125"/>
      <c r="Y78" s="125"/>
      <c r="Z78" s="124"/>
      <c r="AA78" s="124"/>
    </row>
    <row r="79" spans="1:12" ht="13.5" customHeight="1">
      <c r="A79" s="49"/>
      <c r="B79" s="53"/>
      <c r="D79" s="101"/>
      <c r="E79" s="101"/>
      <c r="F79" s="64"/>
      <c r="G79" s="101"/>
      <c r="H79" s="101"/>
      <c r="I79" s="101"/>
      <c r="J79" s="64"/>
      <c r="K79" s="101"/>
      <c r="L79" s="64"/>
    </row>
    <row r="80" spans="1:12" ht="13.5" customHeight="1">
      <c r="A80" s="49"/>
      <c r="B80" s="53">
        <v>6</v>
      </c>
      <c r="C80" s="3" t="s">
        <v>29</v>
      </c>
      <c r="D80" s="64"/>
      <c r="E80" s="64"/>
      <c r="F80" s="64"/>
      <c r="G80" s="64"/>
      <c r="H80" s="64"/>
      <c r="I80" s="64"/>
      <c r="J80" s="64"/>
      <c r="K80" s="64"/>
      <c r="L80" s="64"/>
    </row>
    <row r="81" spans="1:27" ht="13.5" customHeight="1">
      <c r="A81" s="49"/>
      <c r="B81" s="147" t="s">
        <v>60</v>
      </c>
      <c r="C81" s="3" t="s">
        <v>64</v>
      </c>
      <c r="D81" s="133">
        <v>665</v>
      </c>
      <c r="E81" s="101">
        <v>0</v>
      </c>
      <c r="F81" s="133">
        <v>665</v>
      </c>
      <c r="G81" s="101">
        <v>0</v>
      </c>
      <c r="H81" s="133">
        <v>665</v>
      </c>
      <c r="I81" s="101">
        <v>0</v>
      </c>
      <c r="J81" s="101">
        <v>0</v>
      </c>
      <c r="K81" s="101">
        <v>0</v>
      </c>
      <c r="L81" s="101">
        <f>SUM(J81:K81)</f>
        <v>0</v>
      </c>
      <c r="M81" s="124"/>
      <c r="N81" s="125"/>
      <c r="O81" s="125"/>
      <c r="P81" s="124"/>
      <c r="Q81" s="124"/>
      <c r="R81" s="124"/>
      <c r="S81" s="124"/>
      <c r="T81" s="124"/>
      <c r="U81" s="124"/>
      <c r="V81" s="124"/>
      <c r="W81" s="124"/>
      <c r="X81" s="125"/>
      <c r="Y81" s="125"/>
      <c r="Z81" s="124"/>
      <c r="AA81" s="124"/>
    </row>
    <row r="82" spans="1:12" ht="13.5" customHeight="1">
      <c r="A82" s="49"/>
      <c r="B82" s="53"/>
      <c r="D82" s="101"/>
      <c r="E82" s="101"/>
      <c r="F82" s="64"/>
      <c r="G82" s="101"/>
      <c r="H82" s="101"/>
      <c r="I82" s="101"/>
      <c r="J82" s="64"/>
      <c r="K82" s="101"/>
      <c r="L82" s="64"/>
    </row>
    <row r="83" spans="1:12" ht="13.5" customHeight="1">
      <c r="A83" s="49"/>
      <c r="B83" s="53">
        <v>7</v>
      </c>
      <c r="C83" s="3" t="s">
        <v>30</v>
      </c>
      <c r="D83" s="64"/>
      <c r="E83" s="64"/>
      <c r="F83" s="64"/>
      <c r="G83" s="64"/>
      <c r="H83" s="64"/>
      <c r="I83" s="64"/>
      <c r="J83" s="64"/>
      <c r="K83" s="64"/>
      <c r="L83" s="64"/>
    </row>
    <row r="84" spans="1:27" ht="13.5" customHeight="1">
      <c r="A84" s="49"/>
      <c r="B84" s="147" t="s">
        <v>61</v>
      </c>
      <c r="C84" s="3" t="s">
        <v>64</v>
      </c>
      <c r="D84" s="133">
        <v>1339</v>
      </c>
      <c r="E84" s="101">
        <v>0</v>
      </c>
      <c r="F84" s="133">
        <v>1339</v>
      </c>
      <c r="G84" s="101">
        <v>0</v>
      </c>
      <c r="H84" s="133">
        <v>1339</v>
      </c>
      <c r="I84" s="101">
        <v>0</v>
      </c>
      <c r="J84" s="101">
        <v>0</v>
      </c>
      <c r="K84" s="101">
        <v>0</v>
      </c>
      <c r="L84" s="101">
        <f>SUM(J84:K84)</f>
        <v>0</v>
      </c>
      <c r="M84" s="124"/>
      <c r="N84" s="125"/>
      <c r="O84" s="125"/>
      <c r="P84" s="124"/>
      <c r="Q84" s="124"/>
      <c r="R84" s="124"/>
      <c r="S84" s="124"/>
      <c r="T84" s="124"/>
      <c r="U84" s="124"/>
      <c r="V84" s="124"/>
      <c r="W84" s="124"/>
      <c r="X84" s="125"/>
      <c r="Y84" s="125"/>
      <c r="Z84" s="124"/>
      <c r="AA84" s="124"/>
    </row>
    <row r="85" spans="1:12" ht="26.25" customHeight="1">
      <c r="A85" s="49" t="s">
        <v>8</v>
      </c>
      <c r="B85" s="57">
        <v>5.193</v>
      </c>
      <c r="C85" s="42" t="s">
        <v>25</v>
      </c>
      <c r="D85" s="132">
        <f aca="true" t="shared" si="8" ref="D85:L85">SUM(D72:D84)</f>
        <v>5181</v>
      </c>
      <c r="E85" s="102">
        <f t="shared" si="8"/>
        <v>0</v>
      </c>
      <c r="F85" s="132">
        <f>SUM(F72:F84)</f>
        <v>5181</v>
      </c>
      <c r="G85" s="102">
        <f>SUM(G72:G84)</f>
        <v>0</v>
      </c>
      <c r="H85" s="132">
        <f t="shared" si="8"/>
        <v>5181</v>
      </c>
      <c r="I85" s="102">
        <f t="shared" si="8"/>
        <v>0</v>
      </c>
      <c r="J85" s="102">
        <f t="shared" si="8"/>
        <v>0</v>
      </c>
      <c r="K85" s="102">
        <f t="shared" si="8"/>
        <v>0</v>
      </c>
      <c r="L85" s="102">
        <f t="shared" si="8"/>
        <v>0</v>
      </c>
    </row>
    <row r="86" spans="1:12" ht="13.5" customHeight="1">
      <c r="A86" s="49" t="s">
        <v>8</v>
      </c>
      <c r="B86" s="55">
        <v>5</v>
      </c>
      <c r="C86" s="43" t="s">
        <v>32</v>
      </c>
      <c r="D86" s="132">
        <f aca="true" t="shared" si="9" ref="D86:L86">D67+D85</f>
        <v>6988</v>
      </c>
      <c r="E86" s="102">
        <f t="shared" si="9"/>
        <v>0</v>
      </c>
      <c r="F86" s="132">
        <f>F67+F85</f>
        <v>6878</v>
      </c>
      <c r="G86" s="102">
        <f>G67+G85</f>
        <v>0</v>
      </c>
      <c r="H86" s="132">
        <f t="shared" si="9"/>
        <v>6878</v>
      </c>
      <c r="I86" s="102">
        <f t="shared" si="9"/>
        <v>0</v>
      </c>
      <c r="J86" s="102">
        <f t="shared" si="9"/>
        <v>0</v>
      </c>
      <c r="K86" s="102">
        <f t="shared" si="9"/>
        <v>0</v>
      </c>
      <c r="L86" s="102">
        <f t="shared" si="9"/>
        <v>0</v>
      </c>
    </row>
    <row r="87" spans="1:12" ht="13.5" customHeight="1">
      <c r="A87" s="40" t="s">
        <v>8</v>
      </c>
      <c r="B87" s="41">
        <v>2217</v>
      </c>
      <c r="C87" s="42" t="s">
        <v>5</v>
      </c>
      <c r="D87" s="134">
        <f aca="true" t="shared" si="10" ref="D87:L87">D60+D86</f>
        <v>20578</v>
      </c>
      <c r="E87" s="104">
        <f t="shared" si="10"/>
        <v>0</v>
      </c>
      <c r="F87" s="134">
        <f>F60+F86</f>
        <v>20000</v>
      </c>
      <c r="G87" s="104">
        <f>G60+G86</f>
        <v>0</v>
      </c>
      <c r="H87" s="134">
        <f t="shared" si="10"/>
        <v>20000</v>
      </c>
      <c r="I87" s="104">
        <f t="shared" si="10"/>
        <v>0</v>
      </c>
      <c r="J87" s="104">
        <f t="shared" si="10"/>
        <v>0</v>
      </c>
      <c r="K87" s="104">
        <f t="shared" si="10"/>
        <v>0</v>
      </c>
      <c r="L87" s="104">
        <f t="shared" si="10"/>
        <v>0</v>
      </c>
    </row>
    <row r="88" spans="1:12" ht="13.5" customHeight="1">
      <c r="A88" s="40"/>
      <c r="B88" s="66"/>
      <c r="C88" s="67"/>
      <c r="D88" s="64"/>
      <c r="E88" s="64"/>
      <c r="F88" s="64"/>
      <c r="G88" s="64"/>
      <c r="H88" s="64"/>
      <c r="I88" s="54"/>
      <c r="J88" s="64"/>
      <c r="K88" s="64"/>
      <c r="L88" s="64"/>
    </row>
    <row r="89" spans="1:12" ht="26.25" customHeight="1">
      <c r="A89" s="68" t="s">
        <v>18</v>
      </c>
      <c r="B89" s="69">
        <v>3604</v>
      </c>
      <c r="C89" s="70" t="s">
        <v>40</v>
      </c>
      <c r="D89" s="71"/>
      <c r="E89" s="71"/>
      <c r="F89" s="71"/>
      <c r="G89" s="71"/>
      <c r="H89" s="71"/>
      <c r="I89" s="71"/>
      <c r="J89" s="71"/>
      <c r="K89" s="71"/>
      <c r="L89" s="71"/>
    </row>
    <row r="90" spans="1:12" ht="26.25" customHeight="1">
      <c r="A90" s="68"/>
      <c r="B90" s="72">
        <v>0.108</v>
      </c>
      <c r="C90" s="70" t="s">
        <v>41</v>
      </c>
      <c r="D90" s="71"/>
      <c r="E90" s="71"/>
      <c r="F90" s="71"/>
      <c r="G90" s="71"/>
      <c r="H90" s="71"/>
      <c r="I90" s="71"/>
      <c r="J90" s="71"/>
      <c r="K90" s="71"/>
      <c r="L90" s="71"/>
    </row>
    <row r="91" spans="1:12" ht="26.25" customHeight="1">
      <c r="A91" s="68"/>
      <c r="B91" s="73">
        <v>1</v>
      </c>
      <c r="C91" s="50" t="s">
        <v>42</v>
      </c>
      <c r="D91" s="71"/>
      <c r="E91" s="71"/>
      <c r="F91" s="71"/>
      <c r="G91" s="71"/>
      <c r="H91" s="71"/>
      <c r="I91" s="71"/>
      <c r="J91" s="71"/>
      <c r="K91" s="71"/>
      <c r="L91" s="71"/>
    </row>
    <row r="92" spans="1:27" ht="26.25" customHeight="1">
      <c r="A92" s="108"/>
      <c r="B92" s="148" t="s">
        <v>66</v>
      </c>
      <c r="C92" s="112" t="s">
        <v>43</v>
      </c>
      <c r="D92" s="127">
        <v>0</v>
      </c>
      <c r="E92" s="143">
        <v>11347</v>
      </c>
      <c r="F92" s="127">
        <v>0</v>
      </c>
      <c r="G92" s="144">
        <v>15377</v>
      </c>
      <c r="H92" s="127">
        <v>0</v>
      </c>
      <c r="I92" s="143">
        <v>15377</v>
      </c>
      <c r="J92" s="127">
        <v>0</v>
      </c>
      <c r="K92" s="144">
        <v>16176</v>
      </c>
      <c r="L92" s="120">
        <f>SUM(J92:K92)</f>
        <v>16176</v>
      </c>
      <c r="M92" s="124"/>
      <c r="N92" s="125"/>
      <c r="O92" s="125"/>
      <c r="P92" s="124"/>
      <c r="Q92" s="124"/>
      <c r="R92" s="124"/>
      <c r="S92" s="124"/>
      <c r="T92" s="124"/>
      <c r="U92" s="124"/>
      <c r="V92" s="124"/>
      <c r="W92" s="124"/>
      <c r="X92" s="125"/>
      <c r="Y92" s="125"/>
      <c r="Z92" s="124"/>
      <c r="AA92" s="124"/>
    </row>
    <row r="93" spans="1:12" ht="26.25" customHeight="1">
      <c r="A93" s="113" t="s">
        <v>8</v>
      </c>
      <c r="B93" s="98">
        <v>1</v>
      </c>
      <c r="C93" s="99" t="s">
        <v>42</v>
      </c>
      <c r="D93" s="106">
        <f aca="true" t="shared" si="11" ref="D93:L93">D92</f>
        <v>0</v>
      </c>
      <c r="E93" s="137">
        <f t="shared" si="11"/>
        <v>11347</v>
      </c>
      <c r="F93" s="106">
        <f>F92</f>
        <v>0</v>
      </c>
      <c r="G93" s="138">
        <f>G92</f>
        <v>15377</v>
      </c>
      <c r="H93" s="106">
        <f t="shared" si="11"/>
        <v>0</v>
      </c>
      <c r="I93" s="137">
        <f t="shared" si="11"/>
        <v>15377</v>
      </c>
      <c r="J93" s="106">
        <f t="shared" si="11"/>
        <v>0</v>
      </c>
      <c r="K93" s="138">
        <f t="shared" si="11"/>
        <v>16176</v>
      </c>
      <c r="L93" s="117">
        <f t="shared" si="11"/>
        <v>16176</v>
      </c>
    </row>
    <row r="94" spans="1:12" ht="0.75" customHeight="1">
      <c r="A94" s="68"/>
      <c r="B94" s="73"/>
      <c r="C94" s="50"/>
      <c r="D94" s="90"/>
      <c r="E94" s="90"/>
      <c r="F94" s="90"/>
      <c r="G94" s="90"/>
      <c r="H94" s="90"/>
      <c r="I94" s="90"/>
      <c r="J94" s="90"/>
      <c r="K94" s="90"/>
      <c r="L94" s="90"/>
    </row>
    <row r="95" spans="1:12" ht="26.25" customHeight="1">
      <c r="A95" s="68"/>
      <c r="B95" s="73">
        <v>2</v>
      </c>
      <c r="C95" s="50" t="s">
        <v>44</v>
      </c>
      <c r="D95" s="71"/>
      <c r="E95" s="71"/>
      <c r="F95" s="71"/>
      <c r="G95" s="71"/>
      <c r="H95" s="71"/>
      <c r="I95" s="71"/>
      <c r="J95" s="71"/>
      <c r="K95" s="71"/>
      <c r="L95" s="71"/>
    </row>
    <row r="96" spans="1:27" ht="26.25" customHeight="1">
      <c r="A96" s="68"/>
      <c r="B96" s="145" t="s">
        <v>67</v>
      </c>
      <c r="C96" s="14" t="s">
        <v>45</v>
      </c>
      <c r="D96" s="105">
        <v>0</v>
      </c>
      <c r="E96" s="135">
        <v>1467</v>
      </c>
      <c r="F96" s="105">
        <v>0</v>
      </c>
      <c r="G96" s="136">
        <v>1989</v>
      </c>
      <c r="H96" s="105">
        <v>0</v>
      </c>
      <c r="I96" s="135">
        <v>1989</v>
      </c>
      <c r="J96" s="105">
        <v>0</v>
      </c>
      <c r="K96" s="136">
        <v>3432</v>
      </c>
      <c r="L96" s="71">
        <f>SUM(J96:K96)</f>
        <v>3432</v>
      </c>
      <c r="M96" s="124"/>
      <c r="N96" s="125"/>
      <c r="O96" s="125"/>
      <c r="P96" s="124"/>
      <c r="Q96" s="124"/>
      <c r="R96" s="124"/>
      <c r="S96" s="124"/>
      <c r="T96" s="124"/>
      <c r="U96" s="124"/>
      <c r="V96" s="124"/>
      <c r="W96" s="124"/>
      <c r="X96" s="125"/>
      <c r="Y96" s="125"/>
      <c r="Z96" s="124"/>
      <c r="AA96" s="124"/>
    </row>
    <row r="97" spans="1:12" ht="26.25" customHeight="1">
      <c r="A97" s="108" t="s">
        <v>8</v>
      </c>
      <c r="B97" s="53">
        <v>2</v>
      </c>
      <c r="C97" s="50" t="s">
        <v>44</v>
      </c>
      <c r="D97" s="106">
        <f aca="true" t="shared" si="12" ref="D97:L97">D96</f>
        <v>0</v>
      </c>
      <c r="E97" s="137">
        <f t="shared" si="12"/>
        <v>1467</v>
      </c>
      <c r="F97" s="106">
        <f>F96</f>
        <v>0</v>
      </c>
      <c r="G97" s="138">
        <f>G96</f>
        <v>1989</v>
      </c>
      <c r="H97" s="106">
        <f t="shared" si="12"/>
        <v>0</v>
      </c>
      <c r="I97" s="137">
        <f t="shared" si="12"/>
        <v>1989</v>
      </c>
      <c r="J97" s="106">
        <f t="shared" si="12"/>
        <v>0</v>
      </c>
      <c r="K97" s="138">
        <f t="shared" si="12"/>
        <v>3432</v>
      </c>
      <c r="L97" s="117">
        <f t="shared" si="12"/>
        <v>3432</v>
      </c>
    </row>
    <row r="98" spans="1:12" ht="12.75">
      <c r="A98" s="108"/>
      <c r="B98" s="53"/>
      <c r="C98" s="50"/>
      <c r="D98" s="90"/>
      <c r="E98" s="90"/>
      <c r="F98" s="90"/>
      <c r="G98" s="90"/>
      <c r="H98" s="90"/>
      <c r="I98" s="90"/>
      <c r="J98" s="90"/>
      <c r="K98" s="90"/>
      <c r="L98" s="90"/>
    </row>
    <row r="99" spans="1:12" ht="38.25">
      <c r="A99" s="68"/>
      <c r="B99" s="73">
        <v>3</v>
      </c>
      <c r="C99" s="50" t="s">
        <v>46</v>
      </c>
      <c r="D99" s="94"/>
      <c r="E99" s="71"/>
      <c r="F99" s="71"/>
      <c r="G99" s="71"/>
      <c r="H99" s="71"/>
      <c r="I99" s="71"/>
      <c r="J99" s="71"/>
      <c r="K99" s="71"/>
      <c r="L99" s="71"/>
    </row>
    <row r="100" spans="1:27" ht="27" customHeight="1">
      <c r="A100" s="68"/>
      <c r="B100" s="145" t="s">
        <v>68</v>
      </c>
      <c r="C100" s="14" t="s">
        <v>47</v>
      </c>
      <c r="D100" s="101">
        <v>0</v>
      </c>
      <c r="E100" s="135">
        <v>840</v>
      </c>
      <c r="F100" s="105">
        <v>0</v>
      </c>
      <c r="G100" s="136">
        <v>1139</v>
      </c>
      <c r="H100" s="105">
        <v>0</v>
      </c>
      <c r="I100" s="135">
        <v>1139</v>
      </c>
      <c r="J100" s="105">
        <v>0</v>
      </c>
      <c r="K100" s="136">
        <v>1195</v>
      </c>
      <c r="L100" s="71">
        <f>SUM(J100:K100)</f>
        <v>1195</v>
      </c>
      <c r="M100" s="124"/>
      <c r="N100" s="125"/>
      <c r="O100" s="125"/>
      <c r="P100" s="124"/>
      <c r="Q100" s="124"/>
      <c r="R100" s="124"/>
      <c r="S100" s="124"/>
      <c r="T100" s="124"/>
      <c r="U100" s="124"/>
      <c r="V100" s="124"/>
      <c r="W100" s="124"/>
      <c r="X100" s="125"/>
      <c r="Y100" s="125"/>
      <c r="Z100" s="124"/>
      <c r="AA100" s="124"/>
    </row>
    <row r="101" spans="1:27" ht="27" customHeight="1">
      <c r="A101" s="68"/>
      <c r="B101" s="145" t="s">
        <v>69</v>
      </c>
      <c r="C101" s="14" t="s">
        <v>48</v>
      </c>
      <c r="D101" s="101">
        <v>0</v>
      </c>
      <c r="E101" s="135">
        <v>1463</v>
      </c>
      <c r="F101" s="105">
        <v>0</v>
      </c>
      <c r="G101" s="136">
        <v>1982</v>
      </c>
      <c r="H101" s="105">
        <v>0</v>
      </c>
      <c r="I101" s="135">
        <v>1982</v>
      </c>
      <c r="J101" s="105">
        <v>0</v>
      </c>
      <c r="K101" s="136">
        <v>2559</v>
      </c>
      <c r="L101" s="71">
        <f>SUM(J101:K101)</f>
        <v>2559</v>
      </c>
      <c r="M101" s="124"/>
      <c r="N101" s="125"/>
      <c r="O101" s="125"/>
      <c r="P101" s="124"/>
      <c r="Q101" s="124"/>
      <c r="R101" s="124"/>
      <c r="S101" s="124"/>
      <c r="T101" s="124"/>
      <c r="U101" s="124"/>
      <c r="V101" s="124"/>
      <c r="W101" s="124"/>
      <c r="X101" s="125"/>
      <c r="Y101" s="125"/>
      <c r="Z101" s="124"/>
      <c r="AA101" s="124"/>
    </row>
    <row r="102" spans="1:27" ht="27" customHeight="1">
      <c r="A102" s="68"/>
      <c r="B102" s="145" t="s">
        <v>70</v>
      </c>
      <c r="C102" s="14" t="s">
        <v>49</v>
      </c>
      <c r="D102" s="105">
        <v>0</v>
      </c>
      <c r="E102" s="135">
        <v>444</v>
      </c>
      <c r="F102" s="105">
        <v>0</v>
      </c>
      <c r="G102" s="136">
        <v>601</v>
      </c>
      <c r="H102" s="105">
        <v>0</v>
      </c>
      <c r="I102" s="135">
        <v>601</v>
      </c>
      <c r="J102" s="105">
        <v>0</v>
      </c>
      <c r="K102" s="136">
        <v>1146</v>
      </c>
      <c r="L102" s="71">
        <f>SUM(J102:K102)</f>
        <v>1146</v>
      </c>
      <c r="M102" s="124"/>
      <c r="N102" s="125"/>
      <c r="O102" s="125"/>
      <c r="P102" s="124"/>
      <c r="Q102" s="124"/>
      <c r="R102" s="124"/>
      <c r="S102" s="124"/>
      <c r="T102" s="124"/>
      <c r="U102" s="124"/>
      <c r="V102" s="124"/>
      <c r="W102" s="124"/>
      <c r="X102" s="125"/>
      <c r="Y102" s="125"/>
      <c r="Z102" s="124"/>
      <c r="AA102" s="124"/>
    </row>
    <row r="103" spans="1:27" ht="27" customHeight="1">
      <c r="A103" s="68"/>
      <c r="B103" s="145" t="s">
        <v>79</v>
      </c>
      <c r="C103" s="14" t="s">
        <v>50</v>
      </c>
      <c r="D103" s="105">
        <v>0</v>
      </c>
      <c r="E103" s="135">
        <v>575</v>
      </c>
      <c r="F103" s="105">
        <v>0</v>
      </c>
      <c r="G103" s="136">
        <v>779</v>
      </c>
      <c r="H103" s="105">
        <v>0</v>
      </c>
      <c r="I103" s="135">
        <v>779</v>
      </c>
      <c r="J103" s="105">
        <v>0</v>
      </c>
      <c r="K103" s="136">
        <v>1212</v>
      </c>
      <c r="L103" s="71">
        <f>SUM(J103:K103)</f>
        <v>1212</v>
      </c>
      <c r="M103" s="124"/>
      <c r="N103" s="125"/>
      <c r="O103" s="125"/>
      <c r="P103" s="124"/>
      <c r="Q103" s="124"/>
      <c r="R103" s="124"/>
      <c r="S103" s="124"/>
      <c r="T103" s="124"/>
      <c r="U103" s="124"/>
      <c r="V103" s="124"/>
      <c r="W103" s="124"/>
      <c r="X103" s="125"/>
      <c r="Y103" s="125"/>
      <c r="Z103" s="124"/>
      <c r="AA103" s="124"/>
    </row>
    <row r="104" spans="1:27" ht="27" customHeight="1">
      <c r="A104" s="108"/>
      <c r="B104" s="148" t="s">
        <v>80</v>
      </c>
      <c r="C104" s="112" t="s">
        <v>51</v>
      </c>
      <c r="D104" s="107">
        <v>0</v>
      </c>
      <c r="E104" s="139">
        <v>1157</v>
      </c>
      <c r="F104" s="107">
        <v>0</v>
      </c>
      <c r="G104" s="140">
        <v>1568</v>
      </c>
      <c r="H104" s="107">
        <v>0</v>
      </c>
      <c r="I104" s="139">
        <v>1568</v>
      </c>
      <c r="J104" s="107">
        <v>0</v>
      </c>
      <c r="K104" s="140">
        <v>1673</v>
      </c>
      <c r="L104" s="100">
        <f>SUM(J104:K104)</f>
        <v>1673</v>
      </c>
      <c r="M104" s="124"/>
      <c r="N104" s="125"/>
      <c r="O104" s="125"/>
      <c r="P104" s="124"/>
      <c r="Q104" s="124"/>
      <c r="R104" s="124"/>
      <c r="S104" s="124"/>
      <c r="T104" s="124"/>
      <c r="U104" s="124"/>
      <c r="V104" s="124"/>
      <c r="W104" s="124"/>
      <c r="X104" s="125"/>
      <c r="Y104" s="125"/>
      <c r="Z104" s="124"/>
      <c r="AA104" s="124"/>
    </row>
    <row r="105" spans="1:12" ht="38.25">
      <c r="A105" s="68" t="s">
        <v>8</v>
      </c>
      <c r="B105" s="73">
        <v>3</v>
      </c>
      <c r="C105" s="50" t="s">
        <v>46</v>
      </c>
      <c r="D105" s="107">
        <f aca="true" t="shared" si="13" ref="D105:L105">SUM(D100:D104)</f>
        <v>0</v>
      </c>
      <c r="E105" s="139">
        <f t="shared" si="13"/>
        <v>4479</v>
      </c>
      <c r="F105" s="107">
        <f>SUM(F100:F104)</f>
        <v>0</v>
      </c>
      <c r="G105" s="141">
        <f>SUM(G100:G104)</f>
        <v>6069</v>
      </c>
      <c r="H105" s="107">
        <f t="shared" si="13"/>
        <v>0</v>
      </c>
      <c r="I105" s="139">
        <f t="shared" si="13"/>
        <v>6069</v>
      </c>
      <c r="J105" s="107">
        <f t="shared" si="13"/>
        <v>0</v>
      </c>
      <c r="K105" s="141">
        <f t="shared" si="13"/>
        <v>7785</v>
      </c>
      <c r="L105" s="97">
        <f t="shared" si="13"/>
        <v>7785</v>
      </c>
    </row>
    <row r="106" spans="1:12" ht="27" customHeight="1">
      <c r="A106" s="108" t="s">
        <v>8</v>
      </c>
      <c r="B106" s="109">
        <v>0.108</v>
      </c>
      <c r="C106" s="110" t="s">
        <v>41</v>
      </c>
      <c r="D106" s="106">
        <f aca="true" t="shared" si="14" ref="D106:L106">D93+D97+D105</f>
        <v>0</v>
      </c>
      <c r="E106" s="137">
        <f t="shared" si="14"/>
        <v>17293</v>
      </c>
      <c r="F106" s="106">
        <f>F93+F97+F105</f>
        <v>0</v>
      </c>
      <c r="G106" s="142">
        <f>G93+G97+G105</f>
        <v>23435</v>
      </c>
      <c r="H106" s="106">
        <f t="shared" si="14"/>
        <v>0</v>
      </c>
      <c r="I106" s="137">
        <f t="shared" si="14"/>
        <v>23435</v>
      </c>
      <c r="J106" s="106">
        <f t="shared" si="14"/>
        <v>0</v>
      </c>
      <c r="K106" s="142">
        <f t="shared" si="14"/>
        <v>27393</v>
      </c>
      <c r="L106" s="91">
        <f t="shared" si="14"/>
        <v>27393</v>
      </c>
    </row>
    <row r="107" spans="1:12" ht="12.75">
      <c r="A107" s="108"/>
      <c r="B107" s="111"/>
      <c r="C107" s="112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1:12" ht="27" customHeight="1">
      <c r="A108" s="108"/>
      <c r="B108" s="109">
        <v>0.2</v>
      </c>
      <c r="C108" s="110" t="s">
        <v>52</v>
      </c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1:12" ht="12.75">
      <c r="A109" s="68"/>
      <c r="B109" s="75">
        <v>41</v>
      </c>
      <c r="C109" s="14" t="s">
        <v>53</v>
      </c>
      <c r="F109" s="71"/>
      <c r="G109" s="71"/>
      <c r="H109" s="71"/>
      <c r="I109" s="71"/>
      <c r="J109" s="71"/>
      <c r="K109" s="71"/>
      <c r="L109" s="71"/>
    </row>
    <row r="110" spans="1:12" ht="27" customHeight="1">
      <c r="A110" s="108"/>
      <c r="B110" s="53">
        <v>1</v>
      </c>
      <c r="C110" s="50" t="s">
        <v>42</v>
      </c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1:27" ht="27" customHeight="1">
      <c r="A111" s="113"/>
      <c r="B111" s="149" t="s">
        <v>71</v>
      </c>
      <c r="C111" s="96" t="s">
        <v>43</v>
      </c>
      <c r="D111" s="107">
        <v>0</v>
      </c>
      <c r="E111" s="139">
        <v>62</v>
      </c>
      <c r="F111" s="107">
        <v>0</v>
      </c>
      <c r="G111" s="140">
        <v>66</v>
      </c>
      <c r="H111" s="107">
        <v>0</v>
      </c>
      <c r="I111" s="139">
        <v>66</v>
      </c>
      <c r="J111" s="107">
        <v>0</v>
      </c>
      <c r="K111" s="140">
        <v>68</v>
      </c>
      <c r="L111" s="100">
        <f>SUM(J111:K111)</f>
        <v>68</v>
      </c>
      <c r="M111" s="124"/>
      <c r="N111" s="125"/>
      <c r="O111" s="125"/>
      <c r="P111" s="124"/>
      <c r="Q111" s="124"/>
      <c r="R111" s="124"/>
      <c r="S111" s="124"/>
      <c r="T111" s="124"/>
      <c r="U111" s="124"/>
      <c r="V111" s="124"/>
      <c r="W111" s="124"/>
      <c r="X111" s="125"/>
      <c r="Y111" s="125"/>
      <c r="Z111" s="124"/>
      <c r="AA111" s="124"/>
    </row>
    <row r="112" spans="1:12" ht="25.5">
      <c r="A112" s="68" t="s">
        <v>8</v>
      </c>
      <c r="B112" s="73">
        <v>1</v>
      </c>
      <c r="C112" s="50" t="s">
        <v>42</v>
      </c>
      <c r="D112" s="107">
        <f aca="true" t="shared" si="15" ref="D112:L112">D111</f>
        <v>0</v>
      </c>
      <c r="E112" s="139">
        <f t="shared" si="15"/>
        <v>62</v>
      </c>
      <c r="F112" s="107">
        <f>F111</f>
        <v>0</v>
      </c>
      <c r="G112" s="141">
        <f>G111</f>
        <v>66</v>
      </c>
      <c r="H112" s="107">
        <f t="shared" si="15"/>
        <v>0</v>
      </c>
      <c r="I112" s="139">
        <f t="shared" si="15"/>
        <v>66</v>
      </c>
      <c r="J112" s="107">
        <f t="shared" si="15"/>
        <v>0</v>
      </c>
      <c r="K112" s="141">
        <f t="shared" si="15"/>
        <v>68</v>
      </c>
      <c r="L112" s="97">
        <f t="shared" si="15"/>
        <v>68</v>
      </c>
    </row>
    <row r="113" spans="1:12" ht="12.75">
      <c r="A113" s="68"/>
      <c r="B113" s="72"/>
      <c r="C113" s="70"/>
      <c r="D113" s="71"/>
      <c r="E113" s="71"/>
      <c r="F113" s="71"/>
      <c r="G113" s="71"/>
      <c r="H113" s="71"/>
      <c r="I113" s="71"/>
      <c r="J113" s="71"/>
      <c r="K113" s="71"/>
      <c r="L113" s="71"/>
    </row>
    <row r="114" spans="1:12" ht="25.5">
      <c r="A114" s="108"/>
      <c r="B114" s="53">
        <v>2</v>
      </c>
      <c r="C114" s="50" t="s">
        <v>44</v>
      </c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1:27" ht="25.5">
      <c r="A115" s="108"/>
      <c r="B115" s="148" t="s">
        <v>81</v>
      </c>
      <c r="C115" s="112" t="s">
        <v>45</v>
      </c>
      <c r="D115" s="107">
        <v>0</v>
      </c>
      <c r="E115" s="139">
        <v>8</v>
      </c>
      <c r="F115" s="107">
        <v>0</v>
      </c>
      <c r="G115" s="140">
        <v>9</v>
      </c>
      <c r="H115" s="107">
        <v>0</v>
      </c>
      <c r="I115" s="139">
        <v>9</v>
      </c>
      <c r="J115" s="107">
        <v>0</v>
      </c>
      <c r="K115" s="140">
        <v>14</v>
      </c>
      <c r="L115" s="100">
        <f>SUM(J115:K115)</f>
        <v>14</v>
      </c>
      <c r="M115" s="124"/>
      <c r="N115" s="125"/>
      <c r="O115" s="125"/>
      <c r="P115" s="124"/>
      <c r="Q115" s="124"/>
      <c r="R115" s="124"/>
      <c r="S115" s="124"/>
      <c r="T115" s="124"/>
      <c r="U115" s="124"/>
      <c r="V115" s="124"/>
      <c r="W115" s="124"/>
      <c r="X115" s="125"/>
      <c r="Y115" s="125"/>
      <c r="Z115" s="124"/>
      <c r="AA115" s="124"/>
    </row>
    <row r="116" spans="1:12" ht="25.5">
      <c r="A116" s="108" t="s">
        <v>8</v>
      </c>
      <c r="B116" s="53">
        <v>2</v>
      </c>
      <c r="C116" s="50" t="s">
        <v>44</v>
      </c>
      <c r="D116" s="107">
        <f aca="true" t="shared" si="16" ref="D116:L116">D115</f>
        <v>0</v>
      </c>
      <c r="E116" s="139">
        <f t="shared" si="16"/>
        <v>8</v>
      </c>
      <c r="F116" s="107">
        <f>F115</f>
        <v>0</v>
      </c>
      <c r="G116" s="141">
        <f>G115</f>
        <v>9</v>
      </c>
      <c r="H116" s="107">
        <f t="shared" si="16"/>
        <v>0</v>
      </c>
      <c r="I116" s="139">
        <f t="shared" si="16"/>
        <v>9</v>
      </c>
      <c r="J116" s="107">
        <f t="shared" si="16"/>
        <v>0</v>
      </c>
      <c r="K116" s="141">
        <f t="shared" si="16"/>
        <v>14</v>
      </c>
      <c r="L116" s="97">
        <f t="shared" si="16"/>
        <v>14</v>
      </c>
    </row>
    <row r="117" spans="1:12" ht="12.75">
      <c r="A117" s="108"/>
      <c r="B117" s="109"/>
      <c r="C117" s="110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1:12" ht="38.25">
      <c r="A118" s="108"/>
      <c r="B118" s="53">
        <v>3</v>
      </c>
      <c r="C118" s="50" t="s">
        <v>46</v>
      </c>
      <c r="D118" s="71"/>
      <c r="E118" s="71"/>
      <c r="F118" s="71"/>
      <c r="G118" s="71"/>
      <c r="H118" s="71"/>
      <c r="I118" s="71"/>
      <c r="J118" s="71"/>
      <c r="K118" s="71"/>
      <c r="L118" s="71"/>
    </row>
    <row r="119" spans="1:27" ht="25.5">
      <c r="A119" s="68"/>
      <c r="B119" s="145" t="s">
        <v>72</v>
      </c>
      <c r="C119" s="14" t="s">
        <v>47</v>
      </c>
      <c r="D119" s="101">
        <v>0</v>
      </c>
      <c r="E119" s="135">
        <v>5</v>
      </c>
      <c r="F119" s="105">
        <v>0</v>
      </c>
      <c r="G119" s="136">
        <v>5</v>
      </c>
      <c r="H119" s="105">
        <v>0</v>
      </c>
      <c r="I119" s="135">
        <v>5</v>
      </c>
      <c r="J119" s="105">
        <v>0</v>
      </c>
      <c r="K119" s="136">
        <v>5</v>
      </c>
      <c r="L119" s="71">
        <f>SUM(J119:K119)</f>
        <v>5</v>
      </c>
      <c r="M119" s="124"/>
      <c r="N119" s="125"/>
      <c r="O119" s="125"/>
      <c r="P119" s="124"/>
      <c r="Q119" s="124"/>
      <c r="R119" s="124"/>
      <c r="S119" s="124"/>
      <c r="T119" s="124"/>
      <c r="U119" s="124"/>
      <c r="V119" s="124"/>
      <c r="W119" s="124"/>
      <c r="X119" s="125"/>
      <c r="Y119" s="125"/>
      <c r="Z119" s="124"/>
      <c r="AA119" s="124"/>
    </row>
    <row r="120" spans="1:27" ht="25.5">
      <c r="A120" s="68"/>
      <c r="B120" s="145" t="s">
        <v>73</v>
      </c>
      <c r="C120" s="14" t="s">
        <v>48</v>
      </c>
      <c r="D120" s="101">
        <v>0</v>
      </c>
      <c r="E120" s="135">
        <v>8</v>
      </c>
      <c r="F120" s="105">
        <v>0</v>
      </c>
      <c r="G120" s="136">
        <v>8</v>
      </c>
      <c r="H120" s="105">
        <v>0</v>
      </c>
      <c r="I120" s="135">
        <v>8</v>
      </c>
      <c r="J120" s="105">
        <v>0</v>
      </c>
      <c r="K120" s="136">
        <v>11</v>
      </c>
      <c r="L120" s="71">
        <f>SUM(J120:K120)</f>
        <v>11</v>
      </c>
      <c r="M120" s="124"/>
      <c r="N120" s="125"/>
      <c r="O120" s="125"/>
      <c r="P120" s="124"/>
      <c r="Q120" s="124"/>
      <c r="R120" s="124"/>
      <c r="S120" s="124"/>
      <c r="T120" s="124"/>
      <c r="U120" s="124"/>
      <c r="V120" s="124"/>
      <c r="W120" s="124"/>
      <c r="X120" s="125"/>
      <c r="Y120" s="125"/>
      <c r="Z120" s="124"/>
      <c r="AA120" s="124"/>
    </row>
    <row r="121" spans="1:27" ht="25.5">
      <c r="A121" s="108"/>
      <c r="B121" s="148" t="s">
        <v>74</v>
      </c>
      <c r="C121" s="112" t="s">
        <v>49</v>
      </c>
      <c r="D121" s="127">
        <v>0</v>
      </c>
      <c r="E121" s="143">
        <v>2</v>
      </c>
      <c r="F121" s="127">
        <v>0</v>
      </c>
      <c r="G121" s="144">
        <v>3</v>
      </c>
      <c r="H121" s="127">
        <v>0</v>
      </c>
      <c r="I121" s="143">
        <v>3</v>
      </c>
      <c r="J121" s="127">
        <v>0</v>
      </c>
      <c r="K121" s="144">
        <v>5</v>
      </c>
      <c r="L121" s="120">
        <f>SUM(J121:K121)</f>
        <v>5</v>
      </c>
      <c r="M121" s="124"/>
      <c r="N121" s="125"/>
      <c r="O121" s="125"/>
      <c r="P121" s="124"/>
      <c r="Q121" s="124"/>
      <c r="R121" s="124"/>
      <c r="S121" s="124"/>
      <c r="T121" s="124"/>
      <c r="U121" s="124"/>
      <c r="V121" s="124"/>
      <c r="W121" s="124"/>
      <c r="X121" s="125"/>
      <c r="Y121" s="125"/>
      <c r="Z121" s="124"/>
      <c r="AA121" s="124"/>
    </row>
    <row r="122" spans="1:27" ht="25.5">
      <c r="A122" s="68"/>
      <c r="B122" s="145" t="s">
        <v>82</v>
      </c>
      <c r="C122" s="14" t="s">
        <v>50</v>
      </c>
      <c r="D122" s="105">
        <v>0</v>
      </c>
      <c r="E122" s="135">
        <v>3</v>
      </c>
      <c r="F122" s="105">
        <v>0</v>
      </c>
      <c r="G122" s="136">
        <v>3</v>
      </c>
      <c r="H122" s="105">
        <v>0</v>
      </c>
      <c r="I122" s="135">
        <v>3</v>
      </c>
      <c r="J122" s="105">
        <v>0</v>
      </c>
      <c r="K122" s="136">
        <v>5</v>
      </c>
      <c r="L122" s="71">
        <f>SUM(J122:K122)</f>
        <v>5</v>
      </c>
      <c r="M122" s="124"/>
      <c r="N122" s="125"/>
      <c r="O122" s="125"/>
      <c r="P122" s="124"/>
      <c r="Q122" s="124"/>
      <c r="R122" s="124"/>
      <c r="S122" s="124"/>
      <c r="T122" s="124"/>
      <c r="U122" s="124"/>
      <c r="V122" s="124"/>
      <c r="W122" s="124"/>
      <c r="X122" s="125"/>
      <c r="Y122" s="125"/>
      <c r="Z122" s="124"/>
      <c r="AA122" s="124"/>
    </row>
    <row r="123" spans="1:27" ht="25.5">
      <c r="A123" s="68"/>
      <c r="B123" s="145" t="s">
        <v>83</v>
      </c>
      <c r="C123" s="14" t="s">
        <v>51</v>
      </c>
      <c r="D123" s="105">
        <v>0</v>
      </c>
      <c r="E123" s="135">
        <v>6</v>
      </c>
      <c r="F123" s="105">
        <v>0</v>
      </c>
      <c r="G123" s="136">
        <v>7</v>
      </c>
      <c r="H123" s="105">
        <v>0</v>
      </c>
      <c r="I123" s="135">
        <v>7</v>
      </c>
      <c r="J123" s="105">
        <v>0</v>
      </c>
      <c r="K123" s="136">
        <v>7</v>
      </c>
      <c r="L123" s="71">
        <f>SUM(J123:K123)</f>
        <v>7</v>
      </c>
      <c r="M123" s="124"/>
      <c r="N123" s="125"/>
      <c r="O123" s="125"/>
      <c r="P123" s="124"/>
      <c r="Q123" s="124"/>
      <c r="R123" s="124"/>
      <c r="S123" s="124"/>
      <c r="T123" s="124"/>
      <c r="U123" s="124"/>
      <c r="V123" s="124"/>
      <c r="W123" s="124"/>
      <c r="X123" s="125"/>
      <c r="Y123" s="125"/>
      <c r="Z123" s="124"/>
      <c r="AA123" s="124"/>
    </row>
    <row r="124" spans="1:12" ht="38.25">
      <c r="A124" s="68" t="s">
        <v>8</v>
      </c>
      <c r="B124" s="73">
        <v>3</v>
      </c>
      <c r="C124" s="50" t="s">
        <v>46</v>
      </c>
      <c r="D124" s="106">
        <f aca="true" t="shared" si="17" ref="D124:L124">SUM(D119:D123)</f>
        <v>0</v>
      </c>
      <c r="E124" s="137">
        <f t="shared" si="17"/>
        <v>24</v>
      </c>
      <c r="F124" s="106">
        <f>SUM(F119:F123)</f>
        <v>0</v>
      </c>
      <c r="G124" s="138">
        <f>SUM(G119:G123)</f>
        <v>26</v>
      </c>
      <c r="H124" s="106">
        <f t="shared" si="17"/>
        <v>0</v>
      </c>
      <c r="I124" s="137">
        <f t="shared" si="17"/>
        <v>26</v>
      </c>
      <c r="J124" s="106">
        <f t="shared" si="17"/>
        <v>0</v>
      </c>
      <c r="K124" s="138">
        <f t="shared" si="17"/>
        <v>33</v>
      </c>
      <c r="L124" s="117">
        <f t="shared" si="17"/>
        <v>33</v>
      </c>
    </row>
    <row r="125" spans="1:12" ht="12.75">
      <c r="A125" s="68" t="s">
        <v>8</v>
      </c>
      <c r="B125" s="75">
        <v>41</v>
      </c>
      <c r="C125" s="14" t="s">
        <v>53</v>
      </c>
      <c r="D125" s="106">
        <f aca="true" t="shared" si="18" ref="D125:L125">D112+D116+D124</f>
        <v>0</v>
      </c>
      <c r="E125" s="137">
        <f t="shared" si="18"/>
        <v>94</v>
      </c>
      <c r="F125" s="106">
        <f>F112+F116+F124</f>
        <v>0</v>
      </c>
      <c r="G125" s="138">
        <f>G112+G116+G124</f>
        <v>101</v>
      </c>
      <c r="H125" s="106">
        <f t="shared" si="18"/>
        <v>0</v>
      </c>
      <c r="I125" s="137">
        <f t="shared" si="18"/>
        <v>101</v>
      </c>
      <c r="J125" s="106">
        <f t="shared" si="18"/>
        <v>0</v>
      </c>
      <c r="K125" s="138">
        <f t="shared" si="18"/>
        <v>115</v>
      </c>
      <c r="L125" s="117">
        <f t="shared" si="18"/>
        <v>115</v>
      </c>
    </row>
    <row r="126" spans="1:12" ht="12.75">
      <c r="A126" s="108"/>
      <c r="B126" s="75"/>
      <c r="C126" s="112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1:12" ht="25.5">
      <c r="A127" s="108"/>
      <c r="B127" s="111">
        <v>93</v>
      </c>
      <c r="C127" s="112" t="s">
        <v>54</v>
      </c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1:12" ht="30" customHeight="1">
      <c r="A128" s="108"/>
      <c r="B128" s="53">
        <v>1</v>
      </c>
      <c r="C128" s="50" t="s">
        <v>42</v>
      </c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1:27" ht="25.5">
      <c r="A129" s="113"/>
      <c r="B129" s="149" t="s">
        <v>75</v>
      </c>
      <c r="C129" s="96" t="s">
        <v>43</v>
      </c>
      <c r="D129" s="107">
        <v>0</v>
      </c>
      <c r="E129" s="139">
        <v>790</v>
      </c>
      <c r="F129" s="107">
        <v>0</v>
      </c>
      <c r="G129" s="140">
        <v>1833</v>
      </c>
      <c r="H129" s="107">
        <v>0</v>
      </c>
      <c r="I129" s="139">
        <f>1833-955</f>
        <v>878</v>
      </c>
      <c r="J129" s="107">
        <v>0</v>
      </c>
      <c r="K129" s="140">
        <v>1927</v>
      </c>
      <c r="L129" s="100">
        <f>SUM(J129:K129)</f>
        <v>1927</v>
      </c>
      <c r="M129" s="124"/>
      <c r="N129" s="125"/>
      <c r="O129" s="125"/>
      <c r="P129" s="124"/>
      <c r="Q129" s="124"/>
      <c r="R129" s="124"/>
      <c r="S129" s="124"/>
      <c r="T129" s="124"/>
      <c r="U129" s="124"/>
      <c r="V129" s="124"/>
      <c r="W129" s="124"/>
      <c r="X129" s="125"/>
      <c r="Y129" s="125"/>
      <c r="Z129" s="124"/>
      <c r="AA129" s="124"/>
    </row>
    <row r="130" spans="1:12" ht="25.5">
      <c r="A130" s="68" t="s">
        <v>8</v>
      </c>
      <c r="B130" s="73">
        <v>1</v>
      </c>
      <c r="C130" s="50" t="s">
        <v>42</v>
      </c>
      <c r="D130" s="107">
        <f aca="true" t="shared" si="19" ref="D130:L130">D129</f>
        <v>0</v>
      </c>
      <c r="E130" s="139">
        <f t="shared" si="19"/>
        <v>790</v>
      </c>
      <c r="F130" s="107">
        <f>F129</f>
        <v>0</v>
      </c>
      <c r="G130" s="141">
        <f>G129</f>
        <v>1833</v>
      </c>
      <c r="H130" s="107">
        <f t="shared" si="19"/>
        <v>0</v>
      </c>
      <c r="I130" s="139">
        <f t="shared" si="19"/>
        <v>878</v>
      </c>
      <c r="J130" s="107">
        <f t="shared" si="19"/>
        <v>0</v>
      </c>
      <c r="K130" s="141">
        <f t="shared" si="19"/>
        <v>1927</v>
      </c>
      <c r="L130" s="97">
        <f t="shared" si="19"/>
        <v>1927</v>
      </c>
    </row>
    <row r="131" spans="1:12" ht="9" customHeight="1">
      <c r="A131" s="68"/>
      <c r="B131" s="72"/>
      <c r="C131" s="70"/>
      <c r="D131" s="71"/>
      <c r="E131" s="71"/>
      <c r="F131" s="71"/>
      <c r="G131" s="71"/>
      <c r="H131" s="71"/>
      <c r="I131" s="71"/>
      <c r="J131" s="71"/>
      <c r="K131" s="71"/>
      <c r="L131" s="71"/>
    </row>
    <row r="132" spans="1:12" ht="25.5">
      <c r="A132" s="108"/>
      <c r="B132" s="53">
        <v>2</v>
      </c>
      <c r="C132" s="50" t="s">
        <v>44</v>
      </c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1:27" ht="25.5">
      <c r="A133" s="108"/>
      <c r="B133" s="148" t="s">
        <v>84</v>
      </c>
      <c r="C133" s="112" t="s">
        <v>45</v>
      </c>
      <c r="D133" s="107">
        <v>0</v>
      </c>
      <c r="E133" s="139">
        <v>102</v>
      </c>
      <c r="F133" s="107">
        <v>0</v>
      </c>
      <c r="G133" s="140">
        <v>237</v>
      </c>
      <c r="H133" s="107">
        <v>0</v>
      </c>
      <c r="I133" s="139">
        <v>237</v>
      </c>
      <c r="J133" s="107">
        <v>0</v>
      </c>
      <c r="K133" s="140">
        <v>409</v>
      </c>
      <c r="L133" s="100">
        <f>SUM(J133:K133)</f>
        <v>409</v>
      </c>
      <c r="M133" s="124"/>
      <c r="N133" s="125"/>
      <c r="O133" s="125"/>
      <c r="P133" s="124"/>
      <c r="Q133" s="124"/>
      <c r="R133" s="124"/>
      <c r="S133" s="124"/>
      <c r="T133" s="124"/>
      <c r="U133" s="124"/>
      <c r="V133" s="124"/>
      <c r="W133" s="124"/>
      <c r="X133" s="125"/>
      <c r="Y133" s="125"/>
      <c r="Z133" s="124"/>
      <c r="AA133" s="124"/>
    </row>
    <row r="134" spans="1:12" ht="25.5">
      <c r="A134" s="108" t="s">
        <v>8</v>
      </c>
      <c r="B134" s="53">
        <v>2</v>
      </c>
      <c r="C134" s="50" t="s">
        <v>44</v>
      </c>
      <c r="D134" s="107">
        <f aca="true" t="shared" si="20" ref="D134:L134">D133</f>
        <v>0</v>
      </c>
      <c r="E134" s="139">
        <f t="shared" si="20"/>
        <v>102</v>
      </c>
      <c r="F134" s="107">
        <f>F133</f>
        <v>0</v>
      </c>
      <c r="G134" s="141">
        <f>G133</f>
        <v>237</v>
      </c>
      <c r="H134" s="107">
        <f t="shared" si="20"/>
        <v>0</v>
      </c>
      <c r="I134" s="139">
        <f t="shared" si="20"/>
        <v>237</v>
      </c>
      <c r="J134" s="107">
        <f t="shared" si="20"/>
        <v>0</v>
      </c>
      <c r="K134" s="141">
        <f t="shared" si="20"/>
        <v>409</v>
      </c>
      <c r="L134" s="97">
        <f t="shared" si="20"/>
        <v>409</v>
      </c>
    </row>
    <row r="135" spans="1:12" ht="9" customHeight="1">
      <c r="A135" s="108"/>
      <c r="B135" s="109"/>
      <c r="C135" s="110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1:12" ht="38.25">
      <c r="A136" s="68"/>
      <c r="B136" s="73">
        <v>3</v>
      </c>
      <c r="C136" s="50" t="s">
        <v>46</v>
      </c>
      <c r="D136" s="71"/>
      <c r="E136" s="71"/>
      <c r="F136" s="71"/>
      <c r="G136" s="71"/>
      <c r="H136" s="71"/>
      <c r="I136" s="71"/>
      <c r="J136" s="71"/>
      <c r="K136" s="71"/>
      <c r="L136" s="71"/>
    </row>
    <row r="137" spans="1:27" ht="25.5">
      <c r="A137" s="68"/>
      <c r="B137" s="145" t="s">
        <v>76</v>
      </c>
      <c r="C137" s="14" t="s">
        <v>47</v>
      </c>
      <c r="D137" s="101">
        <v>0</v>
      </c>
      <c r="E137" s="135">
        <v>58</v>
      </c>
      <c r="F137" s="105">
        <v>0</v>
      </c>
      <c r="G137" s="136">
        <v>136</v>
      </c>
      <c r="H137" s="105">
        <v>0</v>
      </c>
      <c r="I137" s="135">
        <f>136-71</f>
        <v>65</v>
      </c>
      <c r="J137" s="105">
        <v>0</v>
      </c>
      <c r="K137" s="136">
        <v>142</v>
      </c>
      <c r="L137" s="71">
        <f>SUM(J137:K137)</f>
        <v>142</v>
      </c>
      <c r="M137" s="124"/>
      <c r="N137" s="125"/>
      <c r="O137" s="125"/>
      <c r="P137" s="124"/>
      <c r="Q137" s="124"/>
      <c r="R137" s="124"/>
      <c r="S137" s="124"/>
      <c r="T137" s="124"/>
      <c r="U137" s="124"/>
      <c r="V137" s="124"/>
      <c r="W137" s="124"/>
      <c r="X137" s="125"/>
      <c r="Y137" s="125"/>
      <c r="Z137" s="124"/>
      <c r="AA137" s="124"/>
    </row>
    <row r="138" spans="1:27" ht="25.5">
      <c r="A138" s="68"/>
      <c r="B138" s="145" t="s">
        <v>77</v>
      </c>
      <c r="C138" s="14" t="s">
        <v>48</v>
      </c>
      <c r="D138" s="101">
        <v>0</v>
      </c>
      <c r="E138" s="135">
        <v>102</v>
      </c>
      <c r="F138" s="105">
        <v>0</v>
      </c>
      <c r="G138" s="136">
        <v>236</v>
      </c>
      <c r="H138" s="105">
        <v>0</v>
      </c>
      <c r="I138" s="135">
        <v>236</v>
      </c>
      <c r="J138" s="105">
        <v>0</v>
      </c>
      <c r="K138" s="136">
        <v>305</v>
      </c>
      <c r="L138" s="71">
        <f>SUM(J138:K138)</f>
        <v>305</v>
      </c>
      <c r="M138" s="124"/>
      <c r="N138" s="125"/>
      <c r="O138" s="125"/>
      <c r="P138" s="124"/>
      <c r="Q138" s="124"/>
      <c r="R138" s="124"/>
      <c r="S138" s="124"/>
      <c r="T138" s="124"/>
      <c r="U138" s="124"/>
      <c r="V138" s="124"/>
      <c r="W138" s="124"/>
      <c r="X138" s="125"/>
      <c r="Y138" s="125"/>
      <c r="Z138" s="124"/>
      <c r="AA138" s="124"/>
    </row>
    <row r="139" spans="1:27" ht="25.5">
      <c r="A139" s="108"/>
      <c r="B139" s="148" t="s">
        <v>78</v>
      </c>
      <c r="C139" s="112" t="s">
        <v>49</v>
      </c>
      <c r="D139" s="127">
        <v>0</v>
      </c>
      <c r="E139" s="143">
        <v>31</v>
      </c>
      <c r="F139" s="127">
        <v>0</v>
      </c>
      <c r="G139" s="144">
        <v>72</v>
      </c>
      <c r="H139" s="127">
        <v>0</v>
      </c>
      <c r="I139" s="143">
        <v>72</v>
      </c>
      <c r="J139" s="127">
        <v>0</v>
      </c>
      <c r="K139" s="144">
        <v>137</v>
      </c>
      <c r="L139" s="120">
        <f>SUM(J139:K139)</f>
        <v>137</v>
      </c>
      <c r="M139" s="124"/>
      <c r="N139" s="125"/>
      <c r="O139" s="125"/>
      <c r="P139" s="124"/>
      <c r="Q139" s="124"/>
      <c r="R139" s="124"/>
      <c r="S139" s="124"/>
      <c r="T139" s="124"/>
      <c r="U139" s="124"/>
      <c r="V139" s="124"/>
      <c r="W139" s="124"/>
      <c r="X139" s="125"/>
      <c r="Y139" s="125"/>
      <c r="Z139" s="124"/>
      <c r="AA139" s="124"/>
    </row>
    <row r="140" spans="1:27" ht="25.5">
      <c r="A140" s="68"/>
      <c r="B140" s="145" t="s">
        <v>85</v>
      </c>
      <c r="C140" s="14" t="s">
        <v>50</v>
      </c>
      <c r="D140" s="105">
        <v>0</v>
      </c>
      <c r="E140" s="135">
        <v>40</v>
      </c>
      <c r="F140" s="105">
        <v>0</v>
      </c>
      <c r="G140" s="136">
        <v>93</v>
      </c>
      <c r="H140" s="105">
        <v>0</v>
      </c>
      <c r="I140" s="135">
        <v>93</v>
      </c>
      <c r="J140" s="105">
        <v>0</v>
      </c>
      <c r="K140" s="136">
        <v>144</v>
      </c>
      <c r="L140" s="71">
        <f>SUM(J140:K140)</f>
        <v>144</v>
      </c>
      <c r="M140" s="124"/>
      <c r="N140" s="125"/>
      <c r="O140" s="125"/>
      <c r="P140" s="124"/>
      <c r="Q140" s="124"/>
      <c r="R140" s="124"/>
      <c r="S140" s="124"/>
      <c r="T140" s="124"/>
      <c r="U140" s="124"/>
      <c r="V140" s="124"/>
      <c r="W140" s="124"/>
      <c r="X140" s="125"/>
      <c r="Y140" s="125"/>
      <c r="Z140" s="124"/>
      <c r="AA140" s="124"/>
    </row>
    <row r="141" spans="1:27" ht="25.5">
      <c r="A141" s="68"/>
      <c r="B141" s="145" t="s">
        <v>86</v>
      </c>
      <c r="C141" s="14" t="s">
        <v>51</v>
      </c>
      <c r="D141" s="105">
        <v>0</v>
      </c>
      <c r="E141" s="135">
        <v>81</v>
      </c>
      <c r="F141" s="105">
        <v>0</v>
      </c>
      <c r="G141" s="136">
        <v>187</v>
      </c>
      <c r="H141" s="105">
        <v>0</v>
      </c>
      <c r="I141" s="135">
        <f>187-99</f>
        <v>88</v>
      </c>
      <c r="J141" s="105">
        <v>0</v>
      </c>
      <c r="K141" s="136">
        <v>199</v>
      </c>
      <c r="L141" s="71">
        <f>SUM(J141:K141)</f>
        <v>199</v>
      </c>
      <c r="M141" s="124"/>
      <c r="N141" s="125"/>
      <c r="O141" s="125"/>
      <c r="P141" s="124"/>
      <c r="Q141" s="124"/>
      <c r="R141" s="124"/>
      <c r="S141" s="124"/>
      <c r="T141" s="124"/>
      <c r="U141" s="124"/>
      <c r="V141" s="124"/>
      <c r="W141" s="124"/>
      <c r="X141" s="125"/>
      <c r="Y141" s="125"/>
      <c r="Z141" s="124"/>
      <c r="AA141" s="124"/>
    </row>
    <row r="142" spans="1:12" ht="38.25">
      <c r="A142" s="108" t="s">
        <v>8</v>
      </c>
      <c r="B142" s="53">
        <v>3</v>
      </c>
      <c r="C142" s="50" t="s">
        <v>46</v>
      </c>
      <c r="D142" s="106">
        <f aca="true" t="shared" si="21" ref="D142:L142">SUM(D137:D141)</f>
        <v>0</v>
      </c>
      <c r="E142" s="137">
        <f t="shared" si="21"/>
        <v>312</v>
      </c>
      <c r="F142" s="106">
        <f>SUM(F137:F141)</f>
        <v>0</v>
      </c>
      <c r="G142" s="138">
        <f>SUM(G137:G141)</f>
        <v>724</v>
      </c>
      <c r="H142" s="106">
        <f t="shared" si="21"/>
        <v>0</v>
      </c>
      <c r="I142" s="137">
        <f t="shared" si="21"/>
        <v>554</v>
      </c>
      <c r="J142" s="106">
        <f t="shared" si="21"/>
        <v>0</v>
      </c>
      <c r="K142" s="138">
        <f t="shared" si="21"/>
        <v>927</v>
      </c>
      <c r="L142" s="117">
        <f t="shared" si="21"/>
        <v>927</v>
      </c>
    </row>
    <row r="143" spans="1:12" ht="25.5">
      <c r="A143" s="108" t="s">
        <v>8</v>
      </c>
      <c r="B143" s="111">
        <v>93</v>
      </c>
      <c r="C143" s="112" t="s">
        <v>54</v>
      </c>
      <c r="D143" s="106">
        <f aca="true" t="shared" si="22" ref="D143:L143">D130+D134+D142</f>
        <v>0</v>
      </c>
      <c r="E143" s="137">
        <f t="shared" si="22"/>
        <v>1204</v>
      </c>
      <c r="F143" s="106">
        <f>F130+F134+F142</f>
        <v>0</v>
      </c>
      <c r="G143" s="142">
        <f>G130+G134+G142</f>
        <v>2794</v>
      </c>
      <c r="H143" s="106">
        <f t="shared" si="22"/>
        <v>0</v>
      </c>
      <c r="I143" s="137">
        <f t="shared" si="22"/>
        <v>1669</v>
      </c>
      <c r="J143" s="106">
        <f t="shared" si="22"/>
        <v>0</v>
      </c>
      <c r="K143" s="142">
        <f t="shared" si="22"/>
        <v>3263</v>
      </c>
      <c r="L143" s="91">
        <f t="shared" si="22"/>
        <v>3263</v>
      </c>
    </row>
    <row r="144" spans="1:12" ht="9" customHeight="1">
      <c r="A144" s="108"/>
      <c r="B144" s="111"/>
      <c r="C144" s="112"/>
      <c r="D144" s="127"/>
      <c r="E144" s="127"/>
      <c r="F144" s="127"/>
      <c r="G144" s="120"/>
      <c r="H144" s="127"/>
      <c r="I144" s="127"/>
      <c r="J144" s="127"/>
      <c r="K144" s="120"/>
      <c r="L144" s="120"/>
    </row>
    <row r="145" spans="1:12" ht="25.5">
      <c r="A145" s="108"/>
      <c r="B145" s="111">
        <v>94</v>
      </c>
      <c r="C145" s="112" t="s">
        <v>95</v>
      </c>
      <c r="D145" s="127"/>
      <c r="E145" s="127"/>
      <c r="F145" s="127"/>
      <c r="G145" s="120"/>
      <c r="H145" s="127"/>
      <c r="I145" s="127"/>
      <c r="J145" s="127"/>
      <c r="K145" s="120"/>
      <c r="L145" s="120"/>
    </row>
    <row r="146" spans="1:12" ht="25.5">
      <c r="A146" s="68"/>
      <c r="B146" s="73">
        <v>1</v>
      </c>
      <c r="C146" s="50" t="s">
        <v>42</v>
      </c>
      <c r="D146" s="127"/>
      <c r="E146" s="127"/>
      <c r="F146" s="127"/>
      <c r="G146" s="120"/>
      <c r="H146" s="127"/>
      <c r="I146" s="127"/>
      <c r="J146" s="127"/>
      <c r="K146" s="120"/>
      <c r="L146" s="120"/>
    </row>
    <row r="147" spans="1:27" ht="25.5">
      <c r="A147" s="113"/>
      <c r="B147" s="149" t="s">
        <v>88</v>
      </c>
      <c r="C147" s="96" t="s">
        <v>43</v>
      </c>
      <c r="D147" s="107">
        <v>0</v>
      </c>
      <c r="E147" s="107">
        <v>0</v>
      </c>
      <c r="F147" s="107">
        <v>0</v>
      </c>
      <c r="G147" s="140">
        <v>626</v>
      </c>
      <c r="H147" s="107">
        <v>0</v>
      </c>
      <c r="I147" s="139">
        <f>626-563</f>
        <v>63</v>
      </c>
      <c r="J147" s="107">
        <v>0</v>
      </c>
      <c r="K147" s="140">
        <v>1322</v>
      </c>
      <c r="L147" s="100">
        <f>SUM(J147:K147)</f>
        <v>1322</v>
      </c>
      <c r="W147" s="124"/>
      <c r="X147" s="125"/>
      <c r="Y147" s="125"/>
      <c r="Z147" s="124"/>
      <c r="AA147" s="124"/>
    </row>
    <row r="148" spans="1:12" ht="25.5">
      <c r="A148" s="68" t="s">
        <v>8</v>
      </c>
      <c r="B148" s="73">
        <v>1</v>
      </c>
      <c r="C148" s="50" t="s">
        <v>42</v>
      </c>
      <c r="D148" s="107">
        <f aca="true" t="shared" si="23" ref="D148:J148">D147</f>
        <v>0</v>
      </c>
      <c r="E148" s="107">
        <f t="shared" si="23"/>
        <v>0</v>
      </c>
      <c r="F148" s="107">
        <f>F147</f>
        <v>0</v>
      </c>
      <c r="G148" s="140">
        <f>G147</f>
        <v>626</v>
      </c>
      <c r="H148" s="107">
        <f t="shared" si="23"/>
        <v>0</v>
      </c>
      <c r="I148" s="139">
        <f t="shared" si="23"/>
        <v>63</v>
      </c>
      <c r="J148" s="107">
        <f t="shared" si="23"/>
        <v>0</v>
      </c>
      <c r="K148" s="140">
        <f>K147</f>
        <v>1322</v>
      </c>
      <c r="L148" s="100">
        <f>L147</f>
        <v>1322</v>
      </c>
    </row>
    <row r="149" spans="1:12" ht="12.75">
      <c r="A149" s="68"/>
      <c r="B149" s="72"/>
      <c r="C149" s="70"/>
      <c r="D149" s="127"/>
      <c r="E149" s="127"/>
      <c r="F149" s="127"/>
      <c r="G149" s="120"/>
      <c r="H149" s="127"/>
      <c r="I149" s="89"/>
      <c r="J149" s="127"/>
      <c r="K149" s="120"/>
      <c r="L149" s="120"/>
    </row>
    <row r="150" spans="1:12" ht="25.5">
      <c r="A150" s="108"/>
      <c r="B150" s="53">
        <v>2</v>
      </c>
      <c r="C150" s="50" t="s">
        <v>44</v>
      </c>
      <c r="D150" s="127"/>
      <c r="E150" s="127"/>
      <c r="F150" s="127"/>
      <c r="G150" s="120"/>
      <c r="H150" s="127"/>
      <c r="I150" s="89"/>
      <c r="J150" s="127"/>
      <c r="K150" s="120"/>
      <c r="L150" s="120"/>
    </row>
    <row r="151" spans="1:27" ht="25.5">
      <c r="A151" s="108"/>
      <c r="B151" s="148" t="s">
        <v>89</v>
      </c>
      <c r="C151" s="112" t="s">
        <v>45</v>
      </c>
      <c r="D151" s="127">
        <v>0</v>
      </c>
      <c r="E151" s="127">
        <v>0</v>
      </c>
      <c r="F151" s="127">
        <v>0</v>
      </c>
      <c r="G151" s="144">
        <v>81</v>
      </c>
      <c r="H151" s="127">
        <v>0</v>
      </c>
      <c r="I151" s="143">
        <v>81</v>
      </c>
      <c r="J151" s="127">
        <v>0</v>
      </c>
      <c r="K151" s="144">
        <v>281</v>
      </c>
      <c r="L151" s="120">
        <f>SUM(J151:K151)</f>
        <v>281</v>
      </c>
      <c r="W151" s="124"/>
      <c r="X151" s="125"/>
      <c r="Y151" s="125"/>
      <c r="Z151" s="124"/>
      <c r="AA151" s="124"/>
    </row>
    <row r="152" spans="1:12" ht="25.5">
      <c r="A152" s="68" t="s">
        <v>8</v>
      </c>
      <c r="B152" s="73">
        <v>2</v>
      </c>
      <c r="C152" s="50" t="s">
        <v>44</v>
      </c>
      <c r="D152" s="106">
        <f aca="true" t="shared" si="24" ref="D152:L152">D151</f>
        <v>0</v>
      </c>
      <c r="E152" s="106">
        <f t="shared" si="24"/>
        <v>0</v>
      </c>
      <c r="F152" s="106">
        <f>F151</f>
        <v>0</v>
      </c>
      <c r="G152" s="142">
        <f>G151</f>
        <v>81</v>
      </c>
      <c r="H152" s="106">
        <f t="shared" si="24"/>
        <v>0</v>
      </c>
      <c r="I152" s="137">
        <f t="shared" si="24"/>
        <v>81</v>
      </c>
      <c r="J152" s="106">
        <f t="shared" si="24"/>
        <v>0</v>
      </c>
      <c r="K152" s="142">
        <f t="shared" si="24"/>
        <v>281</v>
      </c>
      <c r="L152" s="91">
        <f t="shared" si="24"/>
        <v>281</v>
      </c>
    </row>
    <row r="153" spans="1:12" ht="12.75">
      <c r="A153" s="68"/>
      <c r="B153" s="72"/>
      <c r="C153" s="70"/>
      <c r="D153" s="127"/>
      <c r="E153" s="127"/>
      <c r="F153" s="127"/>
      <c r="G153" s="120"/>
      <c r="H153" s="127"/>
      <c r="I153" s="127"/>
      <c r="J153" s="127"/>
      <c r="K153" s="120"/>
      <c r="L153" s="120"/>
    </row>
    <row r="154" spans="1:12" ht="38.25">
      <c r="A154" s="68"/>
      <c r="B154" s="73">
        <v>3</v>
      </c>
      <c r="C154" s="50" t="s">
        <v>46</v>
      </c>
      <c r="D154" s="127"/>
      <c r="E154" s="127"/>
      <c r="F154" s="127"/>
      <c r="G154" s="120"/>
      <c r="H154" s="127"/>
      <c r="I154" s="127"/>
      <c r="J154" s="127"/>
      <c r="K154" s="120"/>
      <c r="L154" s="120"/>
    </row>
    <row r="155" spans="1:27" ht="25.5">
      <c r="A155" s="68"/>
      <c r="B155" s="145" t="s">
        <v>90</v>
      </c>
      <c r="C155" s="14" t="s">
        <v>47</v>
      </c>
      <c r="D155" s="127">
        <v>0</v>
      </c>
      <c r="E155" s="127">
        <v>0</v>
      </c>
      <c r="F155" s="127">
        <v>0</v>
      </c>
      <c r="G155" s="144">
        <v>46</v>
      </c>
      <c r="H155" s="127">
        <v>0</v>
      </c>
      <c r="I155" s="143">
        <f>46-42</f>
        <v>4</v>
      </c>
      <c r="J155" s="127">
        <v>0</v>
      </c>
      <c r="K155" s="144">
        <v>98</v>
      </c>
      <c r="L155" s="120">
        <f>SUM(J155:K155)</f>
        <v>98</v>
      </c>
      <c r="W155" s="124"/>
      <c r="X155" s="125"/>
      <c r="Y155" s="125"/>
      <c r="Z155" s="124"/>
      <c r="AA155" s="124"/>
    </row>
    <row r="156" spans="1:27" ht="25.5">
      <c r="A156" s="108"/>
      <c r="B156" s="148" t="s">
        <v>91</v>
      </c>
      <c r="C156" s="112" t="s">
        <v>48</v>
      </c>
      <c r="D156" s="127">
        <v>0</v>
      </c>
      <c r="E156" s="127">
        <v>0</v>
      </c>
      <c r="F156" s="127">
        <v>0</v>
      </c>
      <c r="G156" s="144">
        <v>81</v>
      </c>
      <c r="H156" s="127">
        <v>0</v>
      </c>
      <c r="I156" s="143">
        <v>81</v>
      </c>
      <c r="J156" s="127">
        <v>0</v>
      </c>
      <c r="K156" s="144">
        <v>209</v>
      </c>
      <c r="L156" s="120">
        <f>SUM(J156:K156)</f>
        <v>209</v>
      </c>
      <c r="W156" s="124"/>
      <c r="X156" s="125"/>
      <c r="Y156" s="125"/>
      <c r="Z156" s="124"/>
      <c r="AA156" s="124"/>
    </row>
    <row r="157" spans="1:27" ht="25.5">
      <c r="A157" s="68"/>
      <c r="B157" s="145" t="s">
        <v>92</v>
      </c>
      <c r="C157" s="14" t="s">
        <v>49</v>
      </c>
      <c r="D157" s="127">
        <v>0</v>
      </c>
      <c r="E157" s="127">
        <v>0</v>
      </c>
      <c r="F157" s="127">
        <v>0</v>
      </c>
      <c r="G157" s="144">
        <v>24</v>
      </c>
      <c r="H157" s="127">
        <v>0</v>
      </c>
      <c r="I157" s="143">
        <v>24</v>
      </c>
      <c r="J157" s="127">
        <v>0</v>
      </c>
      <c r="K157" s="144">
        <v>94</v>
      </c>
      <c r="L157" s="120">
        <f>SUM(J157:K157)</f>
        <v>94</v>
      </c>
      <c r="W157" s="124"/>
      <c r="X157" s="125"/>
      <c r="Y157" s="125"/>
      <c r="Z157" s="124"/>
      <c r="AA157" s="124"/>
    </row>
    <row r="158" spans="1:27" ht="25.5">
      <c r="A158" s="68"/>
      <c r="B158" s="145" t="s">
        <v>93</v>
      </c>
      <c r="C158" s="14" t="s">
        <v>50</v>
      </c>
      <c r="D158" s="127">
        <v>0</v>
      </c>
      <c r="E158" s="127">
        <v>0</v>
      </c>
      <c r="F158" s="127">
        <v>0</v>
      </c>
      <c r="G158" s="144">
        <v>32</v>
      </c>
      <c r="H158" s="127">
        <v>0</v>
      </c>
      <c r="I158" s="143">
        <v>32</v>
      </c>
      <c r="J158" s="127">
        <v>0</v>
      </c>
      <c r="K158" s="130">
        <v>99</v>
      </c>
      <c r="L158" s="120">
        <f>SUM(J158:K158)</f>
        <v>99</v>
      </c>
      <c r="W158" s="124"/>
      <c r="X158" s="125"/>
      <c r="Y158" s="125"/>
      <c r="Z158" s="124"/>
      <c r="AA158" s="124"/>
    </row>
    <row r="159" spans="1:27" ht="25.5">
      <c r="A159" s="68"/>
      <c r="B159" s="145" t="s">
        <v>94</v>
      </c>
      <c r="C159" s="14" t="s">
        <v>51</v>
      </c>
      <c r="D159" s="127"/>
      <c r="E159" s="127"/>
      <c r="F159" s="127">
        <v>0</v>
      </c>
      <c r="G159" s="120">
        <v>64</v>
      </c>
      <c r="H159" s="127">
        <v>0</v>
      </c>
      <c r="I159" s="89">
        <f>64-58</f>
        <v>6</v>
      </c>
      <c r="J159" s="127"/>
      <c r="K159" s="130">
        <v>137</v>
      </c>
      <c r="L159" s="120">
        <f>SUM(J159:K159)</f>
        <v>137</v>
      </c>
      <c r="W159" s="124"/>
      <c r="X159" s="125"/>
      <c r="Y159" s="125"/>
      <c r="Z159" s="124"/>
      <c r="AA159" s="124"/>
    </row>
    <row r="160" spans="1:12" ht="38.25">
      <c r="A160" s="68" t="s">
        <v>8</v>
      </c>
      <c r="B160" s="73">
        <v>3</v>
      </c>
      <c r="C160" s="50" t="s">
        <v>46</v>
      </c>
      <c r="D160" s="106">
        <f aca="true" t="shared" si="25" ref="D160:J160">SUM(D155:D159)</f>
        <v>0</v>
      </c>
      <c r="E160" s="106">
        <f t="shared" si="25"/>
        <v>0</v>
      </c>
      <c r="F160" s="106">
        <f>SUM(F155:F159)</f>
        <v>0</v>
      </c>
      <c r="G160" s="91">
        <f>SUM(G155:G159)</f>
        <v>247</v>
      </c>
      <c r="H160" s="106">
        <f t="shared" si="25"/>
        <v>0</v>
      </c>
      <c r="I160" s="115">
        <f t="shared" si="25"/>
        <v>147</v>
      </c>
      <c r="J160" s="106">
        <f t="shared" si="25"/>
        <v>0</v>
      </c>
      <c r="K160" s="91">
        <f>SUM(K155:K159)</f>
        <v>637</v>
      </c>
      <c r="L160" s="91">
        <f>SUM(L155:L159)</f>
        <v>637</v>
      </c>
    </row>
    <row r="161" spans="1:12" ht="25.5">
      <c r="A161" s="68" t="s">
        <v>8</v>
      </c>
      <c r="B161" s="74">
        <v>94</v>
      </c>
      <c r="C161" s="14" t="s">
        <v>95</v>
      </c>
      <c r="D161" s="127">
        <f aca="true" t="shared" si="26" ref="D161:J161">D160+D152+D148</f>
        <v>0</v>
      </c>
      <c r="E161" s="127">
        <f t="shared" si="26"/>
        <v>0</v>
      </c>
      <c r="F161" s="127">
        <f>F160+F152+F148</f>
        <v>0</v>
      </c>
      <c r="G161" s="120">
        <f>G160+G152+G148</f>
        <v>954</v>
      </c>
      <c r="H161" s="127">
        <f t="shared" si="26"/>
        <v>0</v>
      </c>
      <c r="I161" s="89">
        <f t="shared" si="26"/>
        <v>291</v>
      </c>
      <c r="J161" s="127">
        <f t="shared" si="26"/>
        <v>0</v>
      </c>
      <c r="K161" s="120">
        <f>K160+K152+K148</f>
        <v>2240</v>
      </c>
      <c r="L161" s="120">
        <f>L160+L152+L148</f>
        <v>2240</v>
      </c>
    </row>
    <row r="162" spans="1:12" ht="25.5">
      <c r="A162" s="108" t="s">
        <v>8</v>
      </c>
      <c r="B162" s="109">
        <v>0.2</v>
      </c>
      <c r="C162" s="110" t="s">
        <v>52</v>
      </c>
      <c r="D162" s="106">
        <f aca="true" t="shared" si="27" ref="D162:J162">D125+D143+D161</f>
        <v>0</v>
      </c>
      <c r="E162" s="115">
        <f t="shared" si="27"/>
        <v>1298</v>
      </c>
      <c r="F162" s="106">
        <f>F125+F143+F161</f>
        <v>0</v>
      </c>
      <c r="G162" s="115">
        <f>G125+G143+G161</f>
        <v>3849</v>
      </c>
      <c r="H162" s="106">
        <f t="shared" si="27"/>
        <v>0</v>
      </c>
      <c r="I162" s="115">
        <f t="shared" si="27"/>
        <v>2061</v>
      </c>
      <c r="J162" s="106">
        <f t="shared" si="27"/>
        <v>0</v>
      </c>
      <c r="K162" s="115">
        <f>K125+K143+K161</f>
        <v>5618</v>
      </c>
      <c r="L162" s="115">
        <f>L125+L143+L161</f>
        <v>5618</v>
      </c>
    </row>
    <row r="163" spans="1:12" ht="25.5">
      <c r="A163" s="113" t="s">
        <v>8</v>
      </c>
      <c r="B163" s="114">
        <v>3604</v>
      </c>
      <c r="C163" s="95" t="s">
        <v>40</v>
      </c>
      <c r="D163" s="107">
        <f aca="true" t="shared" si="28" ref="D163:L163">D106+D162</f>
        <v>0</v>
      </c>
      <c r="E163" s="116">
        <f t="shared" si="28"/>
        <v>18591</v>
      </c>
      <c r="F163" s="107">
        <f>F106+F162</f>
        <v>0</v>
      </c>
      <c r="G163" s="116">
        <f>G106+G162</f>
        <v>27284</v>
      </c>
      <c r="H163" s="107">
        <f t="shared" si="28"/>
        <v>0</v>
      </c>
      <c r="I163" s="116">
        <f t="shared" si="28"/>
        <v>25496</v>
      </c>
      <c r="J163" s="107">
        <f t="shared" si="28"/>
        <v>0</v>
      </c>
      <c r="K163" s="116">
        <f t="shared" si="28"/>
        <v>33011</v>
      </c>
      <c r="L163" s="116">
        <f t="shared" si="28"/>
        <v>33011</v>
      </c>
    </row>
    <row r="164" spans="1:12" ht="12.75">
      <c r="A164" s="76" t="s">
        <v>8</v>
      </c>
      <c r="B164" s="77"/>
      <c r="C164" s="78" t="s">
        <v>17</v>
      </c>
      <c r="D164" s="46">
        <f aca="true" t="shared" si="29" ref="D164:L164">D51+D87+D163</f>
        <v>20578</v>
      </c>
      <c r="E164" s="46">
        <f t="shared" si="29"/>
        <v>18591</v>
      </c>
      <c r="F164" s="46">
        <f t="shared" si="29"/>
        <v>20000</v>
      </c>
      <c r="G164" s="46">
        <f t="shared" si="29"/>
        <v>27284</v>
      </c>
      <c r="H164" s="46">
        <f t="shared" si="29"/>
        <v>20000</v>
      </c>
      <c r="I164" s="46">
        <f t="shared" si="29"/>
        <v>25496</v>
      </c>
      <c r="J164" s="102">
        <f t="shared" si="29"/>
        <v>0</v>
      </c>
      <c r="K164" s="46">
        <f t="shared" si="29"/>
        <v>33011</v>
      </c>
      <c r="L164" s="46">
        <f t="shared" si="29"/>
        <v>33011</v>
      </c>
    </row>
    <row r="165" spans="1:12" s="60" customFormat="1" ht="12.75">
      <c r="A165" s="76" t="s">
        <v>8</v>
      </c>
      <c r="B165" s="76"/>
      <c r="C165" s="78" t="s">
        <v>9</v>
      </c>
      <c r="D165" s="46">
        <f aca="true" t="shared" si="30" ref="D165:L165">D164</f>
        <v>20578</v>
      </c>
      <c r="E165" s="46">
        <f t="shared" si="30"/>
        <v>18591</v>
      </c>
      <c r="F165" s="46">
        <f>F164</f>
        <v>20000</v>
      </c>
      <c r="G165" s="46">
        <f>G164</f>
        <v>27284</v>
      </c>
      <c r="H165" s="46">
        <f t="shared" si="30"/>
        <v>20000</v>
      </c>
      <c r="I165" s="46">
        <f t="shared" si="30"/>
        <v>25496</v>
      </c>
      <c r="J165" s="102">
        <f t="shared" si="30"/>
        <v>0</v>
      </c>
      <c r="K165" s="46">
        <f t="shared" si="30"/>
        <v>33011</v>
      </c>
      <c r="L165" s="46">
        <f t="shared" si="30"/>
        <v>33011</v>
      </c>
    </row>
    <row r="166" spans="1:12" s="60" customFormat="1" ht="9.75" customHeight="1">
      <c r="A166" s="40"/>
      <c r="B166" s="40"/>
      <c r="C166" s="42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s="60" customFormat="1" ht="12.75">
      <c r="A167" s="59"/>
      <c r="B167" s="80"/>
      <c r="C167" s="80"/>
      <c r="D167" s="92"/>
      <c r="E167" s="79"/>
      <c r="F167" s="79"/>
      <c r="G167" s="79"/>
      <c r="H167" s="79"/>
      <c r="I167" s="79"/>
      <c r="J167" s="93"/>
      <c r="K167" s="79"/>
      <c r="L167" s="79"/>
    </row>
    <row r="168" spans="1:12" s="60" customFormat="1" ht="12.75">
      <c r="A168" s="4"/>
      <c r="B168" s="81"/>
      <c r="C168" s="5"/>
      <c r="D168" s="82"/>
      <c r="E168" s="82"/>
      <c r="F168" s="82"/>
      <c r="G168" s="82"/>
      <c r="H168" s="82"/>
      <c r="I168" s="82"/>
      <c r="J168" s="85"/>
      <c r="K168" s="85"/>
      <c r="L168" s="85"/>
    </row>
    <row r="169" spans="1:12" s="60" customFormat="1" ht="12.75">
      <c r="A169" s="4"/>
      <c r="B169" s="81"/>
      <c r="C169" s="7"/>
      <c r="D169" s="83"/>
      <c r="E169" s="83"/>
      <c r="F169" s="83"/>
      <c r="G169" s="83"/>
      <c r="H169" s="83"/>
      <c r="I169" s="83"/>
      <c r="J169" s="85"/>
      <c r="K169" s="85"/>
      <c r="L169" s="85"/>
    </row>
    <row r="170" spans="1:12" s="60" customFormat="1" ht="12.75">
      <c r="A170" s="4"/>
      <c r="B170" s="81"/>
      <c r="C170" s="7"/>
      <c r="D170" s="84"/>
      <c r="E170" s="84"/>
      <c r="F170" s="84"/>
      <c r="G170" s="39"/>
      <c r="H170" s="84"/>
      <c r="I170" s="84"/>
      <c r="J170" s="85"/>
      <c r="K170" s="85"/>
      <c r="L170" s="85"/>
    </row>
    <row r="171" spans="1:12" s="60" customFormat="1" ht="12.75">
      <c r="A171" s="4"/>
      <c r="B171" s="81"/>
      <c r="C171" s="7"/>
      <c r="D171" s="85"/>
      <c r="E171" s="85"/>
      <c r="F171" s="85"/>
      <c r="G171" s="85"/>
      <c r="H171" s="85"/>
      <c r="I171" s="85"/>
      <c r="J171" s="85"/>
      <c r="K171" s="85"/>
      <c r="L171" s="85"/>
    </row>
    <row r="172" spans="1:12" s="60" customFormat="1" ht="12.75">
      <c r="A172" s="4"/>
      <c r="B172" s="86"/>
      <c r="C172" s="7"/>
      <c r="D172" s="8"/>
      <c r="E172" s="8"/>
      <c r="F172" s="8"/>
      <c r="G172" s="8"/>
      <c r="H172" s="8"/>
      <c r="I172" s="8"/>
      <c r="J172" s="8"/>
      <c r="K172" s="8"/>
      <c r="L172" s="8"/>
    </row>
    <row r="173" spans="1:12" s="60" customFormat="1" ht="12.75">
      <c r="A173" s="4"/>
      <c r="B173" s="86"/>
      <c r="C173" s="7"/>
      <c r="D173" s="8"/>
      <c r="E173" s="8"/>
      <c r="F173" s="8"/>
      <c r="G173" s="8"/>
      <c r="H173" s="8"/>
      <c r="I173" s="8"/>
      <c r="J173" s="8"/>
      <c r="K173" s="8"/>
      <c r="L173" s="8"/>
    </row>
    <row r="174" spans="1:12" s="60" customFormat="1" ht="12.75">
      <c r="A174" s="4"/>
      <c r="B174" s="86"/>
      <c r="C174" s="7"/>
      <c r="D174" s="8"/>
      <c r="E174" s="8"/>
      <c r="F174" s="8"/>
      <c r="G174" s="8"/>
      <c r="H174" s="8"/>
      <c r="I174" s="8"/>
      <c r="J174" s="8"/>
      <c r="K174" s="8"/>
      <c r="L174" s="8"/>
    </row>
    <row r="175" spans="1:12" s="60" customFormat="1" ht="12.75">
      <c r="A175" s="4"/>
      <c r="B175" s="87"/>
      <c r="C175" s="7"/>
      <c r="D175" s="8"/>
      <c r="E175" s="8"/>
      <c r="F175" s="8"/>
      <c r="G175" s="8"/>
      <c r="H175" s="8"/>
      <c r="I175" s="8"/>
      <c r="J175" s="8"/>
      <c r="K175" s="8"/>
      <c r="L175" s="8"/>
    </row>
    <row r="176" spans="1:12" s="60" customFormat="1" ht="12.75">
      <c r="A176" s="4"/>
      <c r="B176" s="4"/>
      <c r="C176" s="3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s="60" customFormat="1" ht="12.75">
      <c r="A177" s="4"/>
      <c r="B177" s="4"/>
      <c r="C177" s="3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s="60" customFormat="1" ht="12.75">
      <c r="A178" s="4"/>
      <c r="B178" s="4"/>
      <c r="C178" s="3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s="60" customFormat="1" ht="12.75">
      <c r="A179" s="4"/>
      <c r="B179" s="4"/>
      <c r="C179" s="3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s="60" customFormat="1" ht="12.75">
      <c r="A180" s="4"/>
      <c r="B180" s="4"/>
      <c r="C180" s="3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s="60" customFormat="1" ht="12.75">
      <c r="A181" s="4"/>
      <c r="B181" s="4"/>
      <c r="C181" s="3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s="60" customFormat="1" ht="12.75">
      <c r="A182" s="4"/>
      <c r="B182" s="4"/>
      <c r="C182" s="3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s="60" customFormat="1" ht="12.75">
      <c r="A183" s="4"/>
      <c r="B183" s="4"/>
      <c r="C183" s="3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s="60" customFormat="1" ht="12.75">
      <c r="A184" s="4"/>
      <c r="B184" s="4"/>
      <c r="C184" s="3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s="60" customFormat="1" ht="12.75">
      <c r="A185" s="4"/>
      <c r="B185" s="4"/>
      <c r="C185" s="3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s="60" customFormat="1" ht="12.75">
      <c r="A186" s="4"/>
      <c r="B186" s="4"/>
      <c r="C186" s="3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s="60" customFormat="1" ht="12.75">
      <c r="A187" s="4"/>
      <c r="B187" s="4"/>
      <c r="C187" s="3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s="60" customFormat="1" ht="12.75">
      <c r="A188" s="4"/>
      <c r="B188" s="4"/>
      <c r="C188" s="3"/>
      <c r="D188" s="11"/>
      <c r="E188" s="11"/>
      <c r="F188" s="11"/>
      <c r="G188" s="11"/>
      <c r="H188" s="11"/>
      <c r="I188" s="11"/>
      <c r="J188" s="11"/>
      <c r="K188" s="11"/>
      <c r="L188" s="11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</sheetData>
  <sheetProtection/>
  <autoFilter ref="A16:AA166"/>
  <mergeCells count="10">
    <mergeCell ref="A2:L2"/>
    <mergeCell ref="A1:L1"/>
    <mergeCell ref="J14:L14"/>
    <mergeCell ref="D15:E15"/>
    <mergeCell ref="F15:G15"/>
    <mergeCell ref="H15:I15"/>
    <mergeCell ref="J15:L15"/>
    <mergeCell ref="D14:E14"/>
    <mergeCell ref="F14:G14"/>
    <mergeCell ref="H14:I14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5" useFirstPageNumber="1" horizontalDpi="600" verticalDpi="600" orientation="landscape" paperSize="9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P.DIRECTOR FCD</dc:creator>
  <cp:keywords/>
  <dc:description/>
  <cp:lastModifiedBy>sarita</cp:lastModifiedBy>
  <cp:lastPrinted>2012-06-23T06:16:13Z</cp:lastPrinted>
  <dcterms:created xsi:type="dcterms:W3CDTF">2010-05-18T22:24:30Z</dcterms:created>
  <dcterms:modified xsi:type="dcterms:W3CDTF">2012-06-23T10:27:08Z</dcterms:modified>
  <cp:category/>
  <cp:version/>
  <cp:contentType/>
  <cp:contentStatus/>
</cp:coreProperties>
</file>